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aher Batterywala\Downloads\"/>
    </mc:Choice>
  </mc:AlternateContent>
  <bookViews>
    <workbookView xWindow="0" yWindow="0" windowWidth="21570" windowHeight="8145" activeTab="2"/>
  </bookViews>
  <sheets>
    <sheet name="CashFlowStatement" sheetId="1" r:id="rId1"/>
    <sheet name="3YearCashFlow" sheetId="5" r:id="rId2"/>
    <sheet name="12MonthCashFlow" sheetId="6" r:id="rId3"/>
  </sheets>
  <definedNames>
    <definedName name="_xlnm.Print_Area" localSheetId="2">'12MonthCashFlow'!$A$3:$P$47</definedName>
    <definedName name="_xlnm.Print_Area" localSheetId="1">'3YearCashFlow'!$A$3:$G$45</definedName>
    <definedName name="_xlnm.Print_Area" localSheetId="0">CashFlowStatement!$A$3:$E$45</definedName>
    <definedName name="valuevx">42.314159</definedName>
    <definedName name="vertex42_copyright" hidden="1">"© 2008-2015 Vertex42 LLC"</definedName>
    <definedName name="vertex42_id" hidden="1">"cash-flow-statement.xlsx"</definedName>
    <definedName name="vertex42_title" hidden="1">"Cash Flow Statement"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3" i="6" l="1"/>
  <c r="N43" i="6"/>
  <c r="M43" i="6"/>
  <c r="L43" i="6"/>
  <c r="K43" i="6"/>
  <c r="J43" i="6"/>
  <c r="I43" i="6"/>
  <c r="H43" i="6"/>
  <c r="G43" i="6"/>
  <c r="F43" i="6"/>
  <c r="E43" i="6"/>
  <c r="D43" i="6"/>
  <c r="O33" i="6"/>
  <c r="N33" i="6"/>
  <c r="M33" i="6"/>
  <c r="L33" i="6"/>
  <c r="K33" i="6"/>
  <c r="J33" i="6"/>
  <c r="I33" i="6"/>
  <c r="H33" i="6"/>
  <c r="G33" i="6"/>
  <c r="F33" i="6"/>
  <c r="E33" i="6"/>
  <c r="D33" i="6"/>
  <c r="O22" i="6"/>
  <c r="O45" i="6" s="1"/>
  <c r="N22" i="6"/>
  <c r="N45" i="6" s="1"/>
  <c r="M22" i="6"/>
  <c r="L22" i="6"/>
  <c r="L45" i="6" s="1"/>
  <c r="K22" i="6"/>
  <c r="K45" i="6" s="1"/>
  <c r="J22" i="6"/>
  <c r="J45" i="6" s="1"/>
  <c r="I22" i="6"/>
  <c r="I45" i="6" s="1"/>
  <c r="H22" i="6"/>
  <c r="H45" i="6" s="1"/>
  <c r="G22" i="6"/>
  <c r="G45" i="6" s="1"/>
  <c r="F22" i="6"/>
  <c r="F45" i="6" s="1"/>
  <c r="E22" i="6"/>
  <c r="D22" i="6"/>
  <c r="D45" i="6" s="1"/>
  <c r="D10" i="6" s="1"/>
  <c r="E9" i="6" s="1"/>
  <c r="D12" i="6"/>
  <c r="D7" i="6"/>
  <c r="E6" i="6" s="1"/>
  <c r="F41" i="5"/>
  <c r="E41" i="5"/>
  <c r="D41" i="5"/>
  <c r="F31" i="5"/>
  <c r="E31" i="5"/>
  <c r="D31" i="5"/>
  <c r="F20" i="5"/>
  <c r="E20" i="5"/>
  <c r="E43" i="5" s="1"/>
  <c r="D20" i="5"/>
  <c r="D43" i="5" s="1"/>
  <c r="D8" i="5" s="1"/>
  <c r="E7" i="5" s="1"/>
  <c r="D10" i="5"/>
  <c r="E6" i="5"/>
  <c r="F6" i="5" s="1"/>
  <c r="F10" i="5" s="1"/>
  <c r="F43" i="5" l="1"/>
  <c r="E45" i="6"/>
  <c r="E10" i="6" s="1"/>
  <c r="F9" i="6" s="1"/>
  <c r="F10" i="6" s="1"/>
  <c r="G9" i="6" s="1"/>
  <c r="G10" i="6" s="1"/>
  <c r="H9" i="6" s="1"/>
  <c r="H10" i="6" s="1"/>
  <c r="I9" i="6" s="1"/>
  <c r="I10" i="6" s="1"/>
  <c r="J9" i="6" s="1"/>
  <c r="J10" i="6" s="1"/>
  <c r="K9" i="6" s="1"/>
  <c r="K10" i="6" s="1"/>
  <c r="L9" i="6" s="1"/>
  <c r="L10" i="6" s="1"/>
  <c r="M9" i="6" s="1"/>
  <c r="M10" i="6" s="1"/>
  <c r="N9" i="6" s="1"/>
  <c r="N10" i="6" s="1"/>
  <c r="O9" i="6" s="1"/>
  <c r="O10" i="6" s="1"/>
  <c r="M45" i="6"/>
  <c r="E12" i="6"/>
  <c r="E7" i="6"/>
  <c r="F6" i="6" s="1"/>
  <c r="E8" i="5"/>
  <c r="F7" i="5" s="1"/>
  <c r="F8" i="5" s="1"/>
  <c r="E10" i="5"/>
  <c r="D40" i="1"/>
  <c r="D30" i="1"/>
  <c r="D19" i="1"/>
  <c r="D42" i="1" s="1"/>
  <c r="D44" i="1" s="1"/>
  <c r="F7" i="6" l="1"/>
  <c r="G6" i="6" s="1"/>
  <c r="F12" i="6"/>
  <c r="G12" i="6" l="1"/>
  <c r="G7" i="6"/>
  <c r="H6" i="6" s="1"/>
  <c r="H7" i="6" l="1"/>
  <c r="I6" i="6" s="1"/>
  <c r="H12" i="6"/>
  <c r="I7" i="6" l="1"/>
  <c r="J6" i="6" s="1"/>
  <c r="I12" i="6"/>
  <c r="J7" i="6" l="1"/>
  <c r="K6" i="6" s="1"/>
  <c r="J12" i="6"/>
  <c r="K12" i="6" l="1"/>
  <c r="K7" i="6"/>
  <c r="L6" i="6" s="1"/>
  <c r="L12" i="6" l="1"/>
  <c r="L7" i="6"/>
  <c r="M6" i="6" s="1"/>
  <c r="M7" i="6" l="1"/>
  <c r="N6" i="6" s="1"/>
  <c r="M12" i="6"/>
  <c r="N7" i="6" l="1"/>
  <c r="O6" i="6" s="1"/>
  <c r="N12" i="6"/>
  <c r="O12" i="6" l="1"/>
  <c r="O7" i="6"/>
</calcChain>
</file>

<file path=xl/sharedStrings.xml><?xml version="1.0" encoding="utf-8"?>
<sst xmlns="http://schemas.openxmlformats.org/spreadsheetml/2006/main" count="109" uniqueCount="41">
  <si>
    <t>Cash Flow Statement</t>
  </si>
  <si>
    <t>For the Year Ending</t>
  </si>
  <si>
    <t>Cash at Beginning of Year</t>
  </si>
  <si>
    <t>Operations</t>
  </si>
  <si>
    <t>Cash paid for</t>
  </si>
  <si>
    <t>Inventory purchases</t>
  </si>
  <si>
    <t>General operating and administrative expenses</t>
  </si>
  <si>
    <t>Wage expenses</t>
  </si>
  <si>
    <t>Interest</t>
  </si>
  <si>
    <t>Income taxes</t>
  </si>
  <si>
    <t>Net Cash Flow from Operations</t>
  </si>
  <si>
    <t>[42]</t>
  </si>
  <si>
    <t>Investing Activities</t>
  </si>
  <si>
    <t>Cash receipts from</t>
  </si>
  <si>
    <t>Sale of property and equipment</t>
  </si>
  <si>
    <t>Collection of principal on loans</t>
  </si>
  <si>
    <t>Sale of investment securities</t>
  </si>
  <si>
    <t>Purchase of property and equipment</t>
  </si>
  <si>
    <t>Making loans to other entities</t>
  </si>
  <si>
    <t>Purchase of investment securities</t>
  </si>
  <si>
    <t>Net Cash Flow from Investing Activities</t>
  </si>
  <si>
    <t>Financing Activities</t>
  </si>
  <si>
    <t>Issuance of stock</t>
  </si>
  <si>
    <t>Borrowing</t>
  </si>
  <si>
    <t>Repurchase of stock (treasury stock)</t>
  </si>
  <si>
    <t>Repayment of loans</t>
  </si>
  <si>
    <t>Dividends</t>
  </si>
  <si>
    <t>Net Cash Flow from Financing Activities</t>
  </si>
  <si>
    <t>Net Increase in Cash</t>
  </si>
  <si>
    <t>Cash at End of Year</t>
  </si>
  <si>
    <t>Customers</t>
  </si>
  <si>
    <t>Other Operations</t>
  </si>
  <si>
    <t>3-Year Cash Flow</t>
  </si>
  <si>
    <t>Other operations</t>
  </si>
  <si>
    <t>Net Cash Flow</t>
  </si>
  <si>
    <t>12-Month Cash Flow</t>
  </si>
  <si>
    <t>Period Beginning</t>
  </si>
  <si>
    <t>Period Ending</t>
  </si>
  <si>
    <t>Cash at Beginning of Period</t>
  </si>
  <si>
    <t>Cash at End of Period</t>
  </si>
  <si>
    <t>General operating and admin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</si>
</sst>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_(&quot;$&quot;* #,##0.00_);_(&quot;$&quot;* \(#,##0.00\);_(&quot;$&quot;* &quot;-&quot;??_);_(@_)"/>
    <numFmt numFmtId="166" formatCode="m/d/yy;@"/>
    <numFmt numFmtId="167" formatCode="mmm\'yy"/>
  </numFmts>
  <fonts count="37" x14ac:knownFonts="1"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  <scheme val="minor"/>
    </font>
    <font>
      <sz val="10"/>
      <name val="Montserrat"/>
    </font>
    <font>
      <sz val="16"/>
      <name val="Montserrat"/>
    </font>
    <font>
      <b/>
      <sz val="16"/>
      <color theme="4"/>
      <name val="Montserrat"/>
    </font>
    <font>
      <u/>
      <sz val="10"/>
      <color indexed="12"/>
      <name val="Montserrat"/>
    </font>
    <font>
      <sz val="8"/>
      <name val="Montserrat"/>
    </font>
    <font>
      <b/>
      <sz val="12"/>
      <color indexed="9"/>
      <name val="Montserrat"/>
    </font>
    <font>
      <sz val="10"/>
      <color indexed="9"/>
      <name val="Montserrat"/>
    </font>
    <font>
      <b/>
      <sz val="9"/>
      <color theme="4"/>
      <name val="Montserrat"/>
    </font>
    <font>
      <u/>
      <sz val="10"/>
      <color theme="4"/>
      <name val="Montserrat"/>
    </font>
    <font>
      <sz val="12"/>
      <name val="Montserrat"/>
    </font>
    <font>
      <sz val="6"/>
      <color indexed="9"/>
      <name val="Montserrat"/>
    </font>
    <font>
      <b/>
      <sz val="12"/>
      <name val="Montserrat"/>
    </font>
    <font>
      <sz val="3"/>
      <color indexed="9"/>
      <name val="Montserrat"/>
    </font>
    <font>
      <b/>
      <sz val="11"/>
      <color indexed="9"/>
      <name val="Montserrat"/>
    </font>
    <font>
      <sz val="11"/>
      <name val="Montserrat"/>
    </font>
    <font>
      <b/>
      <sz val="11"/>
      <name val="Montserrat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1" applyNumberFormat="0" applyAlignment="0" applyProtection="0"/>
    <xf numFmtId="0" fontId="7" fillId="18" borderId="2" applyNumberFormat="0" applyAlignment="0" applyProtection="0"/>
    <xf numFmtId="165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1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3" fillId="11" borderId="1" applyNumberFormat="0" applyAlignment="0" applyProtection="0"/>
    <xf numFmtId="0" fontId="14" fillId="0" borderId="6" applyNumberFormat="0" applyFill="0" applyAlignment="0" applyProtection="0"/>
    <xf numFmtId="0" fontId="15" fillId="5" borderId="0" applyNumberFormat="0" applyBorder="0" applyAlignment="0" applyProtection="0"/>
    <xf numFmtId="0" fontId="2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4">
    <xf numFmtId="0" fontId="0" fillId="0" borderId="0" xfId="0"/>
    <xf numFmtId="0" fontId="21" fillId="0" borderId="0" xfId="0" applyFont="1" applyAlignment="1">
      <alignment vertical="center"/>
    </xf>
    <xf numFmtId="0" fontId="22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24" fillId="0" borderId="0" xfId="35" applyFont="1" applyAlignment="1" applyProtection="1">
      <alignment vertical="center"/>
    </xf>
    <xf numFmtId="0" fontId="25" fillId="0" borderId="0" xfId="0" applyFont="1" applyAlignment="1">
      <alignment vertical="center"/>
    </xf>
    <xf numFmtId="0" fontId="21" fillId="0" borderId="0" xfId="0" applyFont="1" applyAlignment="1" applyProtection="1">
      <alignment horizontal="right" vertical="center"/>
      <protection locked="0"/>
    </xf>
    <xf numFmtId="14" fontId="21" fillId="0" borderId="0" xfId="0" applyNumberFormat="1" applyFont="1" applyAlignment="1" applyProtection="1">
      <alignment vertical="center"/>
      <protection locked="0"/>
    </xf>
    <xf numFmtId="38" fontId="21" fillId="0" borderId="7" xfId="28" applyNumberFormat="1" applyFont="1" applyBorder="1" applyAlignment="1" applyProtection="1">
      <alignment vertical="center"/>
      <protection locked="0"/>
    </xf>
    <xf numFmtId="0" fontId="26" fillId="2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vertical="center"/>
      <protection locked="0"/>
    </xf>
    <xf numFmtId="164" fontId="21" fillId="0" borderId="0" xfId="28" applyNumberFormat="1" applyFont="1" applyBorder="1" applyAlignment="1">
      <alignment vertical="center"/>
    </xf>
    <xf numFmtId="0" fontId="29" fillId="0" borderId="0" xfId="0" applyFont="1" applyFill="1" applyAlignment="1" applyProtection="1"/>
    <xf numFmtId="0" fontId="30" fillId="21" borderId="0" xfId="0" applyFont="1" applyFill="1" applyAlignment="1">
      <alignment vertical="center"/>
    </xf>
    <xf numFmtId="38" fontId="30" fillId="21" borderId="10" xfId="0" applyNumberFormat="1" applyFont="1" applyFill="1" applyBorder="1" applyAlignment="1">
      <alignment vertical="center"/>
    </xf>
    <xf numFmtId="0" fontId="31" fillId="0" borderId="0" xfId="0" applyFont="1" applyAlignment="1">
      <alignment horizontal="right" vertical="center"/>
    </xf>
    <xf numFmtId="0" fontId="21" fillId="0" borderId="0" xfId="0" quotePrefix="1" applyFont="1" applyAlignment="1">
      <alignment vertical="center"/>
    </xf>
    <xf numFmtId="0" fontId="30" fillId="21" borderId="0" xfId="0" applyFont="1" applyFill="1" applyAlignment="1" applyProtection="1">
      <alignment vertical="center"/>
      <protection locked="0"/>
    </xf>
    <xf numFmtId="0" fontId="27" fillId="0" borderId="0" xfId="0" applyFont="1" applyAlignment="1">
      <alignment horizontal="right" vertical="center"/>
    </xf>
    <xf numFmtId="0" fontId="30" fillId="22" borderId="0" xfId="0" applyFont="1" applyFill="1" applyBorder="1" applyAlignment="1" applyProtection="1">
      <alignment vertical="center"/>
      <protection locked="0"/>
    </xf>
    <xf numFmtId="38" fontId="32" fillId="22" borderId="11" xfId="0" applyNumberFormat="1" applyFont="1" applyFill="1" applyBorder="1" applyAlignment="1">
      <alignment vertical="center"/>
    </xf>
    <xf numFmtId="164" fontId="21" fillId="21" borderId="0" xfId="28" applyNumberFormat="1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14" fontId="21" fillId="0" borderId="7" xfId="0" applyNumberFormat="1" applyFont="1" applyBorder="1" applyAlignment="1" applyProtection="1">
      <alignment vertical="center"/>
      <protection locked="0"/>
    </xf>
    <xf numFmtId="14" fontId="21" fillId="0" borderId="0" xfId="0" applyNumberFormat="1" applyFont="1" applyAlignment="1" applyProtection="1">
      <alignment vertical="center"/>
    </xf>
    <xf numFmtId="38" fontId="21" fillId="0" borderId="0" xfId="28" applyNumberFormat="1" applyFont="1" applyBorder="1" applyAlignment="1" applyProtection="1">
      <alignment vertical="center"/>
    </xf>
    <xf numFmtId="38" fontId="21" fillId="0" borderId="0" xfId="28" applyNumberFormat="1" applyFont="1" applyFill="1" applyBorder="1" applyAlignment="1">
      <alignment vertical="center"/>
    </xf>
    <xf numFmtId="38" fontId="21" fillId="0" borderId="0" xfId="28" applyNumberFormat="1" applyFont="1" applyFill="1" applyBorder="1" applyAlignment="1" applyProtection="1">
      <alignment vertical="center"/>
    </xf>
    <xf numFmtId="166" fontId="21" fillId="0" borderId="12" xfId="0" applyNumberFormat="1" applyFont="1" applyBorder="1" applyAlignment="1" applyProtection="1">
      <alignment vertical="center"/>
      <protection locked="0"/>
    </xf>
    <xf numFmtId="166" fontId="21" fillId="0" borderId="0" xfId="0" applyNumberFormat="1" applyFont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38" fontId="21" fillId="0" borderId="12" xfId="28" applyNumberFormat="1" applyFont="1" applyBorder="1" applyAlignment="1" applyProtection="1">
      <alignment vertical="center"/>
      <protection locked="0"/>
    </xf>
    <xf numFmtId="167" fontId="34" fillId="20" borderId="0" xfId="0" applyNumberFormat="1" applyFont="1" applyFill="1" applyAlignment="1">
      <alignment horizontal="center" vertical="center"/>
    </xf>
    <xf numFmtId="38" fontId="35" fillId="21" borderId="10" xfId="0" applyNumberFormat="1" applyFont="1" applyFill="1" applyBorder="1" applyAlignment="1">
      <alignment vertical="center"/>
    </xf>
    <xf numFmtId="38" fontId="36" fillId="22" borderId="11" xfId="0" applyNumberFormat="1" applyFont="1" applyFill="1" applyBorder="1" applyAlignment="1">
      <alignment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 customBuiltin="1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3514396</xdr:colOff>
      <xdr:row>1</xdr:row>
      <xdr:rowOff>78827</xdr:rowOff>
    </xdr:from>
    <xdr:to>
      <xdr:col>3</xdr:col>
      <xdr:colOff>1051663</xdr:colOff>
      <xdr:row>2</xdr:row>
      <xdr:rowOff>96881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D6565579-84CF-4E5B-A0A2-9407995FC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0413" y="269327"/>
          <a:ext cx="1235595" cy="2085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534866</xdr:colOff>
      <xdr:row>1</xdr:row>
      <xdr:rowOff>139211</xdr:rowOff>
    </xdr:from>
    <xdr:to>
      <xdr:col>5</xdr:col>
      <xdr:colOff>839941</xdr:colOff>
      <xdr:row>2</xdr:row>
      <xdr:rowOff>157265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D6565579-84CF-4E5B-A0A2-9407995FC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9731" y="329711"/>
          <a:ext cx="1235595" cy="2085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</xdr:colOff>
      <xdr:row>1</xdr:row>
      <xdr:rowOff>152400</xdr:rowOff>
    </xdr:from>
    <xdr:to>
      <xdr:col>14</xdr:col>
      <xdr:colOff>597420</xdr:colOff>
      <xdr:row>2</xdr:row>
      <xdr:rowOff>170454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D6565579-84CF-4E5B-A0A2-9407995FC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342900"/>
          <a:ext cx="1235595" cy="2085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45"/>
  <sheetViews>
    <sheetView showGridLines="0" zoomScale="145" zoomScaleNormal="145" workbookViewId="0">
      <selection activeCell="F3" sqref="F3"/>
    </sheetView>
  </sheetViews>
  <sheetFormatPr defaultColWidth="9" defaultRowHeight="15" x14ac:dyDescent="0.3"/>
  <cols>
    <col min="1" max="1" width="3.625" style="12" customWidth="1"/>
    <col min="2" max="2" width="5.75" style="12" customWidth="1"/>
    <col min="3" max="3" width="48.5" style="12" customWidth="1"/>
    <col min="4" max="4" width="13.875" style="12" customWidth="1"/>
    <col min="5" max="5" width="3.625" style="12" customWidth="1"/>
    <col min="6" max="6" width="9" style="12"/>
    <col min="7" max="7" width="28.5" style="12" customWidth="1"/>
    <col min="8" max="16384" width="9" style="12"/>
  </cols>
  <sheetData>
    <row r="3" spans="2:7" s="1" customFormat="1" ht="24" x14ac:dyDescent="0.2">
      <c r="B3" s="2"/>
      <c r="C3" s="2"/>
      <c r="D3" s="2"/>
    </row>
    <row r="4" spans="2:7" s="1" customFormat="1" ht="24" x14ac:dyDescent="0.2">
      <c r="B4" s="3" t="s">
        <v>0</v>
      </c>
      <c r="C4" s="3"/>
      <c r="D4" s="3"/>
      <c r="G4" s="4"/>
    </row>
    <row r="5" spans="2:7" s="1" customFormat="1" x14ac:dyDescent="0.2">
      <c r="G5" s="5"/>
    </row>
    <row r="6" spans="2:7" s="1" customFormat="1" x14ac:dyDescent="0.2">
      <c r="C6" s="6" t="s">
        <v>1</v>
      </c>
      <c r="D6" s="7">
        <v>45657</v>
      </c>
    </row>
    <row r="7" spans="2:7" s="1" customFormat="1" x14ac:dyDescent="0.2">
      <c r="C7" s="6" t="s">
        <v>2</v>
      </c>
      <c r="D7" s="8">
        <v>15700</v>
      </c>
    </row>
    <row r="8" spans="2:7" s="1" customFormat="1" x14ac:dyDescent="0.2"/>
    <row r="9" spans="2:7" s="1" customFormat="1" ht="18.75" x14ac:dyDescent="0.2">
      <c r="B9" s="9" t="s">
        <v>3</v>
      </c>
      <c r="C9" s="9"/>
      <c r="D9" s="9"/>
      <c r="E9" s="10"/>
      <c r="F9" s="10"/>
      <c r="G9" s="11"/>
    </row>
    <row r="10" spans="2:7" x14ac:dyDescent="0.3">
      <c r="B10" s="13" t="s">
        <v>13</v>
      </c>
      <c r="C10" s="13"/>
      <c r="D10" s="14"/>
      <c r="G10" s="15"/>
    </row>
    <row r="11" spans="2:7" s="1" customFormat="1" x14ac:dyDescent="0.3">
      <c r="C11" s="1" t="s">
        <v>30</v>
      </c>
      <c r="D11" s="8">
        <v>693200</v>
      </c>
      <c r="G11" s="15"/>
    </row>
    <row r="12" spans="2:7" s="1" customFormat="1" x14ac:dyDescent="0.3">
      <c r="C12" s="1" t="s">
        <v>31</v>
      </c>
      <c r="D12" s="8"/>
      <c r="G12" s="15"/>
    </row>
    <row r="13" spans="2:7" s="1" customFormat="1" x14ac:dyDescent="0.3">
      <c r="B13" s="13" t="s">
        <v>4</v>
      </c>
      <c r="C13" s="13"/>
      <c r="D13" s="14"/>
      <c r="G13" s="15"/>
    </row>
    <row r="14" spans="2:7" s="1" customFormat="1" x14ac:dyDescent="0.2">
      <c r="C14" s="13" t="s">
        <v>5</v>
      </c>
      <c r="D14" s="8">
        <v>-264000</v>
      </c>
    </row>
    <row r="15" spans="2:7" s="1" customFormat="1" x14ac:dyDescent="0.2">
      <c r="C15" s="13" t="s">
        <v>6</v>
      </c>
      <c r="D15" s="8">
        <v>-112000</v>
      </c>
    </row>
    <row r="16" spans="2:7" s="1" customFormat="1" x14ac:dyDescent="0.2">
      <c r="C16" s="13" t="s">
        <v>7</v>
      </c>
      <c r="D16" s="8">
        <v>-123000</v>
      </c>
    </row>
    <row r="17" spans="1:7" s="1" customFormat="1" x14ac:dyDescent="0.2">
      <c r="C17" s="13" t="s">
        <v>8</v>
      </c>
      <c r="D17" s="8">
        <v>-13500</v>
      </c>
    </row>
    <row r="18" spans="1:7" s="1" customFormat="1" x14ac:dyDescent="0.2">
      <c r="C18" s="13" t="s">
        <v>9</v>
      </c>
      <c r="D18" s="8">
        <v>-32800</v>
      </c>
    </row>
    <row r="19" spans="1:7" s="1" customFormat="1" ht="18.75" x14ac:dyDescent="0.2">
      <c r="B19" s="16" t="s">
        <v>10</v>
      </c>
      <c r="C19" s="16"/>
      <c r="D19" s="17">
        <f>SUM(D10:D18)</f>
        <v>147900</v>
      </c>
    </row>
    <row r="20" spans="1:7" s="1" customFormat="1" x14ac:dyDescent="0.2"/>
    <row r="21" spans="1:7" s="1" customFormat="1" ht="18.75" x14ac:dyDescent="0.2">
      <c r="A21" s="18" t="s">
        <v>11</v>
      </c>
      <c r="B21" s="9" t="s">
        <v>12</v>
      </c>
      <c r="C21" s="9"/>
      <c r="D21" s="9"/>
      <c r="E21" s="10"/>
      <c r="F21" s="10"/>
      <c r="G21" s="10"/>
    </row>
    <row r="22" spans="1:7" s="1" customFormat="1" x14ac:dyDescent="0.2">
      <c r="B22" s="13" t="s">
        <v>13</v>
      </c>
      <c r="C22" s="13"/>
      <c r="D22" s="14"/>
    </row>
    <row r="23" spans="1:7" s="1" customFormat="1" x14ac:dyDescent="0.2">
      <c r="C23" s="13" t="s">
        <v>14</v>
      </c>
      <c r="D23" s="8">
        <v>33600</v>
      </c>
    </row>
    <row r="24" spans="1:7" s="1" customFormat="1" x14ac:dyDescent="0.2">
      <c r="C24" s="13" t="s">
        <v>15</v>
      </c>
      <c r="D24" s="8"/>
    </row>
    <row r="25" spans="1:7" s="1" customFormat="1" x14ac:dyDescent="0.2">
      <c r="C25" s="13" t="s">
        <v>16</v>
      </c>
      <c r="D25" s="8"/>
    </row>
    <row r="26" spans="1:7" s="1" customFormat="1" x14ac:dyDescent="0.2">
      <c r="B26" s="13" t="s">
        <v>4</v>
      </c>
      <c r="C26" s="13"/>
      <c r="D26" s="14"/>
    </row>
    <row r="27" spans="1:7" s="1" customFormat="1" x14ac:dyDescent="0.2">
      <c r="C27" s="13" t="s">
        <v>17</v>
      </c>
      <c r="D27" s="8">
        <v>-75000</v>
      </c>
      <c r="E27" s="19"/>
    </row>
    <row r="28" spans="1:7" s="1" customFormat="1" x14ac:dyDescent="0.2">
      <c r="C28" s="13" t="s">
        <v>18</v>
      </c>
      <c r="D28" s="8"/>
      <c r="E28" s="19"/>
    </row>
    <row r="29" spans="1:7" s="1" customFormat="1" x14ac:dyDescent="0.2">
      <c r="C29" s="13" t="s">
        <v>19</v>
      </c>
      <c r="D29" s="8"/>
      <c r="E29" s="19"/>
    </row>
    <row r="30" spans="1:7" s="1" customFormat="1" ht="18.75" x14ac:dyDescent="0.2">
      <c r="B30" s="20" t="s">
        <v>20</v>
      </c>
      <c r="C30" s="20"/>
      <c r="D30" s="17">
        <f>SUM(D22:D29)</f>
        <v>-41400</v>
      </c>
    </row>
    <row r="31" spans="1:7" s="1" customFormat="1" x14ac:dyDescent="0.2">
      <c r="B31" s="21"/>
    </row>
    <row r="32" spans="1:7" s="1" customFormat="1" ht="18.75" x14ac:dyDescent="0.2">
      <c r="B32" s="9" t="s">
        <v>21</v>
      </c>
      <c r="C32" s="9"/>
      <c r="D32" s="9"/>
      <c r="E32" s="10"/>
      <c r="F32" s="10"/>
      <c r="G32" s="10"/>
    </row>
    <row r="33" spans="2:4" s="1" customFormat="1" x14ac:dyDescent="0.2">
      <c r="B33" s="13" t="s">
        <v>13</v>
      </c>
      <c r="C33" s="13"/>
      <c r="D33" s="14"/>
    </row>
    <row r="34" spans="2:4" s="1" customFormat="1" x14ac:dyDescent="0.2">
      <c r="C34" s="13" t="s">
        <v>22</v>
      </c>
      <c r="D34" s="8"/>
    </row>
    <row r="35" spans="2:4" s="1" customFormat="1" x14ac:dyDescent="0.2">
      <c r="C35" s="13" t="s">
        <v>23</v>
      </c>
      <c r="D35" s="8"/>
    </row>
    <row r="36" spans="2:4" s="1" customFormat="1" x14ac:dyDescent="0.2">
      <c r="B36" s="13" t="s">
        <v>4</v>
      </c>
      <c r="C36" s="13"/>
      <c r="D36" s="14"/>
    </row>
    <row r="37" spans="2:4" s="1" customFormat="1" x14ac:dyDescent="0.2">
      <c r="C37" s="13" t="s">
        <v>24</v>
      </c>
      <c r="D37" s="8"/>
    </row>
    <row r="38" spans="2:4" s="1" customFormat="1" x14ac:dyDescent="0.2">
      <c r="C38" s="13" t="s">
        <v>25</v>
      </c>
      <c r="D38" s="8">
        <v>-34000</v>
      </c>
    </row>
    <row r="39" spans="2:4" s="1" customFormat="1" x14ac:dyDescent="0.2">
      <c r="C39" s="13" t="s">
        <v>26</v>
      </c>
      <c r="D39" s="8">
        <v>-53000</v>
      </c>
    </row>
    <row r="40" spans="2:4" s="1" customFormat="1" ht="18.75" x14ac:dyDescent="0.2">
      <c r="B40" s="20" t="s">
        <v>27</v>
      </c>
      <c r="C40" s="20"/>
      <c r="D40" s="17">
        <f>SUM(D33:D39)</f>
        <v>-87000</v>
      </c>
    </row>
    <row r="41" spans="2:4" s="1" customFormat="1" x14ac:dyDescent="0.2"/>
    <row r="42" spans="2:4" s="1" customFormat="1" ht="19.5" thickBot="1" x14ac:dyDescent="0.25">
      <c r="B42" s="22" t="s">
        <v>28</v>
      </c>
      <c r="C42" s="22"/>
      <c r="D42" s="23">
        <f>D19+D30+D40</f>
        <v>19500</v>
      </c>
    </row>
    <row r="43" spans="2:4" s="1" customFormat="1" ht="15.75" thickTop="1" x14ac:dyDescent="0.2"/>
    <row r="44" spans="2:4" s="1" customFormat="1" x14ac:dyDescent="0.2">
      <c r="C44" s="6" t="s">
        <v>29</v>
      </c>
      <c r="D44" s="24">
        <f>D7+D42</f>
        <v>35200</v>
      </c>
    </row>
    <row r="45" spans="2:4" s="1" customFormat="1" x14ac:dyDescent="0.2">
      <c r="B45" s="25"/>
      <c r="D45" s="26"/>
    </row>
  </sheetData>
  <mergeCells count="2">
    <mergeCell ref="B3:D3"/>
    <mergeCell ref="B4:D4"/>
  </mergeCells>
  <phoneticPr fontId="0" type="noConversion"/>
  <printOptions horizontalCentered="1"/>
  <pageMargins left="0.75" right="0.75" top="0.5" bottom="0.5" header="0.5" footer="0.25"/>
  <pageSetup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45"/>
  <sheetViews>
    <sheetView showGridLines="0" zoomScale="130" zoomScaleNormal="130" workbookViewId="0">
      <selection activeCell="H10" sqref="H10"/>
    </sheetView>
  </sheetViews>
  <sheetFormatPr defaultColWidth="9" defaultRowHeight="15" x14ac:dyDescent="0.3"/>
  <cols>
    <col min="1" max="1" width="2.75" style="12" customWidth="1"/>
    <col min="2" max="2" width="5.75" style="12" customWidth="1"/>
    <col min="3" max="3" width="36.25" style="12" customWidth="1"/>
    <col min="4" max="6" width="12.25" style="12" customWidth="1"/>
    <col min="7" max="7" width="7" style="12" customWidth="1"/>
    <col min="8" max="8" width="27.875" style="12" customWidth="1"/>
    <col min="9" max="16384" width="9" style="12"/>
  </cols>
  <sheetData>
    <row r="3" spans="2:8" s="1" customFormat="1" ht="24" x14ac:dyDescent="0.2">
      <c r="B3" s="27"/>
      <c r="C3" s="27"/>
      <c r="D3" s="27"/>
      <c r="E3" s="28"/>
      <c r="F3" s="28"/>
    </row>
    <row r="4" spans="2:8" s="1" customFormat="1" ht="24" x14ac:dyDescent="0.2">
      <c r="B4" s="29" t="s">
        <v>32</v>
      </c>
      <c r="C4" s="29"/>
      <c r="D4" s="29"/>
      <c r="E4" s="30"/>
      <c r="F4" s="30"/>
      <c r="H4" s="4"/>
    </row>
    <row r="5" spans="2:8" s="1" customFormat="1" x14ac:dyDescent="0.2">
      <c r="H5" s="5"/>
    </row>
    <row r="6" spans="2:8" s="1" customFormat="1" x14ac:dyDescent="0.2">
      <c r="C6" s="6" t="s">
        <v>1</v>
      </c>
      <c r="D6" s="31">
        <v>44926</v>
      </c>
      <c r="E6" s="32">
        <f>EDATE(D6,12)</f>
        <v>45291</v>
      </c>
      <c r="F6" s="32">
        <f>EDATE(E6,12)</f>
        <v>45657</v>
      </c>
    </row>
    <row r="7" spans="2:8" s="1" customFormat="1" x14ac:dyDescent="0.2">
      <c r="C7" s="6" t="s">
        <v>2</v>
      </c>
      <c r="D7" s="8">
        <v>15700</v>
      </c>
      <c r="E7" s="33">
        <f>D8</f>
        <v>35200</v>
      </c>
      <c r="F7" s="33">
        <f>E8</f>
        <v>56650.000000000116</v>
      </c>
    </row>
    <row r="8" spans="2:8" s="1" customFormat="1" x14ac:dyDescent="0.2">
      <c r="C8" s="6" t="s">
        <v>29</v>
      </c>
      <c r="D8" s="34">
        <f>D7+D43</f>
        <v>35200</v>
      </c>
      <c r="E8" s="35">
        <f>E7+E43</f>
        <v>56650.000000000116</v>
      </c>
      <c r="F8" s="35">
        <f>F7+F43</f>
        <v>80245.00000000032</v>
      </c>
    </row>
    <row r="9" spans="2:8" s="1" customFormat="1" x14ac:dyDescent="0.2"/>
    <row r="10" spans="2:8" s="1" customFormat="1" ht="18.75" x14ac:dyDescent="0.2">
      <c r="B10" s="9" t="s">
        <v>3</v>
      </c>
      <c r="C10" s="9"/>
      <c r="D10" s="9">
        <f>YEAR(D6)</f>
        <v>2022</v>
      </c>
      <c r="E10" s="9">
        <f>YEAR(E6)</f>
        <v>2023</v>
      </c>
      <c r="F10" s="9">
        <f>YEAR(F6)</f>
        <v>2024</v>
      </c>
      <c r="G10" s="10"/>
      <c r="H10" s="11"/>
    </row>
    <row r="11" spans="2:8" x14ac:dyDescent="0.3">
      <c r="B11" s="13" t="s">
        <v>13</v>
      </c>
      <c r="C11" s="13"/>
      <c r="D11" s="14"/>
      <c r="E11" s="14"/>
      <c r="F11" s="14"/>
      <c r="H11" s="15"/>
    </row>
    <row r="12" spans="2:8" s="1" customFormat="1" x14ac:dyDescent="0.3">
      <c r="C12" s="1" t="s">
        <v>30</v>
      </c>
      <c r="D12" s="8">
        <v>693200</v>
      </c>
      <c r="E12" s="8">
        <v>762520.00000000012</v>
      </c>
      <c r="F12" s="8">
        <v>838772.00000000023</v>
      </c>
      <c r="H12" s="15"/>
    </row>
    <row r="13" spans="2:8" s="1" customFormat="1" x14ac:dyDescent="0.3">
      <c r="C13" s="1" t="s">
        <v>33</v>
      </c>
      <c r="D13" s="8"/>
      <c r="E13" s="8"/>
      <c r="F13" s="8"/>
      <c r="H13" s="15"/>
    </row>
    <row r="14" spans="2:8" s="1" customFormat="1" x14ac:dyDescent="0.3">
      <c r="B14" s="13" t="s">
        <v>4</v>
      </c>
      <c r="C14" s="13"/>
      <c r="D14" s="14"/>
      <c r="E14" s="14"/>
      <c r="F14" s="14"/>
      <c r="H14" s="15"/>
    </row>
    <row r="15" spans="2:8" s="1" customFormat="1" x14ac:dyDescent="0.2">
      <c r="C15" s="13" t="s">
        <v>5</v>
      </c>
      <c r="D15" s="8">
        <v>-264000</v>
      </c>
      <c r="E15" s="8">
        <v>-290400</v>
      </c>
      <c r="F15" s="8">
        <v>-319440</v>
      </c>
    </row>
    <row r="16" spans="2:8" s="1" customFormat="1" x14ac:dyDescent="0.2">
      <c r="C16" s="13" t="s">
        <v>6</v>
      </c>
      <c r="D16" s="8">
        <v>-112000</v>
      </c>
      <c r="E16" s="8">
        <v>-123200.00000000001</v>
      </c>
      <c r="F16" s="8">
        <v>-135520.00000000003</v>
      </c>
    </row>
    <row r="17" spans="1:8" s="1" customFormat="1" x14ac:dyDescent="0.2">
      <c r="C17" s="13" t="s">
        <v>7</v>
      </c>
      <c r="D17" s="8">
        <v>-123000</v>
      </c>
      <c r="E17" s="8">
        <v>-135300</v>
      </c>
      <c r="F17" s="8">
        <v>-148830</v>
      </c>
    </row>
    <row r="18" spans="1:8" s="1" customFormat="1" x14ac:dyDescent="0.2">
      <c r="C18" s="13" t="s">
        <v>8</v>
      </c>
      <c r="D18" s="8">
        <v>-13500</v>
      </c>
      <c r="E18" s="8">
        <v>-14850.000000000002</v>
      </c>
      <c r="F18" s="8">
        <v>-16335.000000000004</v>
      </c>
    </row>
    <row r="19" spans="1:8" s="1" customFormat="1" x14ac:dyDescent="0.2">
      <c r="C19" s="13" t="s">
        <v>9</v>
      </c>
      <c r="D19" s="8">
        <v>-32800</v>
      </c>
      <c r="E19" s="8">
        <v>-36080</v>
      </c>
      <c r="F19" s="8">
        <v>-39688</v>
      </c>
    </row>
    <row r="20" spans="1:8" s="1" customFormat="1" ht="18.75" x14ac:dyDescent="0.2">
      <c r="B20" s="16" t="s">
        <v>10</v>
      </c>
      <c r="C20" s="16"/>
      <c r="D20" s="17">
        <f>SUM(D12:D19)</f>
        <v>147900</v>
      </c>
      <c r="E20" s="17">
        <f>SUM(E12:E19)</f>
        <v>162690.00000000012</v>
      </c>
      <c r="F20" s="17">
        <f>SUM(F12:F19)</f>
        <v>178959.00000000023</v>
      </c>
    </row>
    <row r="21" spans="1:8" s="1" customFormat="1" x14ac:dyDescent="0.2"/>
    <row r="22" spans="1:8" s="1" customFormat="1" ht="18.75" x14ac:dyDescent="0.2">
      <c r="A22" s="18" t="s">
        <v>11</v>
      </c>
      <c r="B22" s="9" t="s">
        <v>12</v>
      </c>
      <c r="C22" s="9"/>
      <c r="D22" s="9"/>
      <c r="E22" s="9"/>
      <c r="F22" s="9"/>
      <c r="G22" s="10"/>
      <c r="H22" s="10"/>
    </row>
    <row r="23" spans="1:8" s="1" customFormat="1" x14ac:dyDescent="0.2">
      <c r="B23" s="13" t="s">
        <v>13</v>
      </c>
      <c r="C23" s="13"/>
      <c r="D23" s="14"/>
      <c r="E23" s="14"/>
      <c r="F23" s="14"/>
    </row>
    <row r="24" spans="1:8" s="1" customFormat="1" x14ac:dyDescent="0.2">
      <c r="C24" s="13" t="s">
        <v>14</v>
      </c>
      <c r="D24" s="8">
        <v>33600</v>
      </c>
      <c r="E24" s="8">
        <v>36960</v>
      </c>
      <c r="F24" s="8">
        <v>40656</v>
      </c>
    </row>
    <row r="25" spans="1:8" s="1" customFormat="1" x14ac:dyDescent="0.2">
      <c r="C25" s="13" t="s">
        <v>15</v>
      </c>
      <c r="D25" s="8"/>
      <c r="E25" s="8"/>
      <c r="F25" s="8"/>
    </row>
    <row r="26" spans="1:8" s="1" customFormat="1" x14ac:dyDescent="0.2">
      <c r="C26" s="13" t="s">
        <v>16</v>
      </c>
      <c r="D26" s="8"/>
      <c r="E26" s="8"/>
      <c r="F26" s="8"/>
    </row>
    <row r="27" spans="1:8" s="1" customFormat="1" x14ac:dyDescent="0.2">
      <c r="B27" s="13" t="s">
        <v>4</v>
      </c>
      <c r="C27" s="13"/>
      <c r="D27" s="14"/>
      <c r="E27" s="14"/>
      <c r="F27" s="14"/>
    </row>
    <row r="28" spans="1:8" s="1" customFormat="1" x14ac:dyDescent="0.2">
      <c r="C28" s="13" t="s">
        <v>17</v>
      </c>
      <c r="D28" s="8">
        <v>-75000</v>
      </c>
      <c r="E28" s="8">
        <v>-82500</v>
      </c>
      <c r="F28" s="8">
        <v>-90750.000000000015</v>
      </c>
      <c r="G28" s="19"/>
    </row>
    <row r="29" spans="1:8" s="1" customFormat="1" x14ac:dyDescent="0.2">
      <c r="C29" s="13" t="s">
        <v>18</v>
      </c>
      <c r="D29" s="8"/>
      <c r="E29" s="8"/>
      <c r="F29" s="8"/>
      <c r="G29" s="19"/>
    </row>
    <row r="30" spans="1:8" s="1" customFormat="1" x14ac:dyDescent="0.2">
      <c r="C30" s="13" t="s">
        <v>19</v>
      </c>
      <c r="D30" s="8"/>
      <c r="E30" s="8"/>
      <c r="F30" s="8"/>
      <c r="G30" s="19"/>
    </row>
    <row r="31" spans="1:8" s="1" customFormat="1" ht="18.75" x14ac:dyDescent="0.2">
      <c r="B31" s="20" t="s">
        <v>20</v>
      </c>
      <c r="C31" s="20"/>
      <c r="D31" s="17">
        <f>SUM(D23:D30)</f>
        <v>-41400</v>
      </c>
      <c r="E31" s="17">
        <f>SUM(E23:E30)</f>
        <v>-45540</v>
      </c>
      <c r="F31" s="17">
        <f>SUM(F23:F30)</f>
        <v>-50094.000000000015</v>
      </c>
    </row>
    <row r="32" spans="1:8" s="1" customFormat="1" x14ac:dyDescent="0.2">
      <c r="B32" s="21"/>
    </row>
    <row r="33" spans="2:8" s="1" customFormat="1" ht="18.75" x14ac:dyDescent="0.2">
      <c r="B33" s="9" t="s">
        <v>21</v>
      </c>
      <c r="C33" s="9"/>
      <c r="D33" s="9"/>
      <c r="E33" s="9"/>
      <c r="F33" s="9"/>
      <c r="G33" s="10"/>
      <c r="H33" s="10"/>
    </row>
    <row r="34" spans="2:8" s="1" customFormat="1" x14ac:dyDescent="0.2">
      <c r="B34" s="13" t="s">
        <v>13</v>
      </c>
      <c r="C34" s="13"/>
      <c r="D34" s="14"/>
      <c r="E34" s="14"/>
      <c r="F34" s="14"/>
    </row>
    <row r="35" spans="2:8" s="1" customFormat="1" x14ac:dyDescent="0.2">
      <c r="C35" s="13" t="s">
        <v>22</v>
      </c>
      <c r="D35" s="8"/>
      <c r="E35" s="8"/>
      <c r="F35" s="8"/>
    </row>
    <row r="36" spans="2:8" s="1" customFormat="1" x14ac:dyDescent="0.2">
      <c r="C36" s="13" t="s">
        <v>23</v>
      </c>
      <c r="D36" s="8"/>
      <c r="E36" s="8"/>
      <c r="F36" s="8"/>
    </row>
    <row r="37" spans="2:8" s="1" customFormat="1" x14ac:dyDescent="0.2">
      <c r="B37" s="13" t="s">
        <v>4</v>
      </c>
      <c r="C37" s="13"/>
      <c r="D37" s="14"/>
      <c r="E37" s="14"/>
      <c r="F37" s="14"/>
    </row>
    <row r="38" spans="2:8" s="1" customFormat="1" x14ac:dyDescent="0.2">
      <c r="C38" s="13" t="s">
        <v>24</v>
      </c>
      <c r="D38" s="8"/>
      <c r="E38" s="8"/>
      <c r="F38" s="8"/>
    </row>
    <row r="39" spans="2:8" s="1" customFormat="1" x14ac:dyDescent="0.2">
      <c r="C39" s="13" t="s">
        <v>25</v>
      </c>
      <c r="D39" s="8">
        <v>-34000</v>
      </c>
      <c r="E39" s="8">
        <v>-37400</v>
      </c>
      <c r="F39" s="8">
        <v>-41140</v>
      </c>
    </row>
    <row r="40" spans="2:8" s="1" customFormat="1" x14ac:dyDescent="0.2">
      <c r="C40" s="13" t="s">
        <v>26</v>
      </c>
      <c r="D40" s="8">
        <v>-53000</v>
      </c>
      <c r="E40" s="8">
        <v>-58300.000000000007</v>
      </c>
      <c r="F40" s="8">
        <v>-64130.000000000015</v>
      </c>
    </row>
    <row r="41" spans="2:8" s="1" customFormat="1" ht="18.75" x14ac:dyDescent="0.2">
      <c r="B41" s="20" t="s">
        <v>27</v>
      </c>
      <c r="C41" s="20"/>
      <c r="D41" s="17">
        <f>SUM(D34:D40)</f>
        <v>-87000</v>
      </c>
      <c r="E41" s="17">
        <f>SUM(E34:E40)</f>
        <v>-95700</v>
      </c>
      <c r="F41" s="17">
        <f>SUM(F34:F40)</f>
        <v>-105270.00000000001</v>
      </c>
    </row>
    <row r="42" spans="2:8" s="1" customFormat="1" x14ac:dyDescent="0.2"/>
    <row r="43" spans="2:8" s="1" customFormat="1" ht="19.5" thickBot="1" x14ac:dyDescent="0.25">
      <c r="B43" s="22" t="s">
        <v>34</v>
      </c>
      <c r="C43" s="22"/>
      <c r="D43" s="23">
        <f>D20+D31+D41</f>
        <v>19500</v>
      </c>
      <c r="E43" s="23">
        <f>E20+E31+E41</f>
        <v>21450.000000000116</v>
      </c>
      <c r="F43" s="23">
        <f>F20+F31+F41</f>
        <v>23595.000000000204</v>
      </c>
    </row>
    <row r="44" spans="2:8" s="1" customFormat="1" ht="15.75" thickTop="1" x14ac:dyDescent="0.2"/>
    <row r="45" spans="2:8" s="1" customFormat="1" x14ac:dyDescent="0.2">
      <c r="B45" s="25"/>
      <c r="D45" s="26"/>
      <c r="E45" s="26"/>
      <c r="F45" s="26"/>
    </row>
  </sheetData>
  <printOptions horizontalCentered="1"/>
  <pageMargins left="0.5" right="0.5" top="0.65" bottom="0.5" header="0.5" footer="0.25"/>
  <pageSetup fitToHeight="0" orientation="portrait" r:id="rId1"/>
  <headerFooter alignWithMargins="0"/>
  <ignoredErrors>
    <ignoredError sqref="E6:F8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47"/>
  <sheetViews>
    <sheetView showGridLines="0" tabSelected="1" workbookViewId="0">
      <selection activeCell="Q4" sqref="Q4"/>
    </sheetView>
  </sheetViews>
  <sheetFormatPr defaultColWidth="9" defaultRowHeight="15" x14ac:dyDescent="0.3"/>
  <cols>
    <col min="1" max="1" width="1.75" style="12" customWidth="1"/>
    <col min="2" max="2" width="3.375" style="12" customWidth="1"/>
    <col min="3" max="3" width="31.25" style="12" customWidth="1"/>
    <col min="4" max="15" width="8.875" style="12" customWidth="1"/>
    <col min="16" max="16" width="6.25" style="12" customWidth="1"/>
    <col min="17" max="17" width="27.875" style="12" customWidth="1"/>
    <col min="18" max="16384" width="9" style="12"/>
  </cols>
  <sheetData>
    <row r="3" spans="2:17" s="1" customFormat="1" ht="24" x14ac:dyDescent="0.2">
      <c r="B3" s="27"/>
      <c r="C3" s="27"/>
      <c r="D3" s="27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2:17" s="1" customFormat="1" ht="24" x14ac:dyDescent="0.2">
      <c r="B4" s="29" t="s">
        <v>35</v>
      </c>
      <c r="C4" s="29"/>
      <c r="D4" s="2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Q4" s="4"/>
    </row>
    <row r="5" spans="2:17" s="1" customFormat="1" x14ac:dyDescent="0.2">
      <c r="Q5" s="5"/>
    </row>
    <row r="6" spans="2:17" s="1" customFormat="1" x14ac:dyDescent="0.2">
      <c r="C6" s="6" t="s">
        <v>36</v>
      </c>
      <c r="D6" s="36">
        <v>45292</v>
      </c>
      <c r="E6" s="37">
        <f>D7+1</f>
        <v>45323</v>
      </c>
      <c r="F6" s="37">
        <f t="shared" ref="F6:O6" si="0">E7+1</f>
        <v>45352</v>
      </c>
      <c r="G6" s="37">
        <f t="shared" si="0"/>
        <v>45383</v>
      </c>
      <c r="H6" s="37">
        <f t="shared" si="0"/>
        <v>45413</v>
      </c>
      <c r="I6" s="37">
        <f t="shared" si="0"/>
        <v>45444</v>
      </c>
      <c r="J6" s="37">
        <f t="shared" si="0"/>
        <v>45474</v>
      </c>
      <c r="K6" s="37">
        <f t="shared" si="0"/>
        <v>45505</v>
      </c>
      <c r="L6" s="37">
        <f t="shared" si="0"/>
        <v>45536</v>
      </c>
      <c r="M6" s="37">
        <f t="shared" si="0"/>
        <v>45566</v>
      </c>
      <c r="N6" s="37">
        <f t="shared" si="0"/>
        <v>45597</v>
      </c>
      <c r="O6" s="37">
        <f t="shared" si="0"/>
        <v>45627</v>
      </c>
    </row>
    <row r="7" spans="2:17" s="1" customFormat="1" x14ac:dyDescent="0.2">
      <c r="C7" s="6" t="s">
        <v>37</v>
      </c>
      <c r="D7" s="38">
        <f>EDATE(D6,1)-1</f>
        <v>45322</v>
      </c>
      <c r="E7" s="38">
        <f>EDATE(E6,1)-1</f>
        <v>45351</v>
      </c>
      <c r="F7" s="38">
        <f t="shared" ref="F7:O7" si="1">EDATE(F6,1)-1</f>
        <v>45382</v>
      </c>
      <c r="G7" s="38">
        <f t="shared" si="1"/>
        <v>45412</v>
      </c>
      <c r="H7" s="38">
        <f t="shared" si="1"/>
        <v>45443</v>
      </c>
      <c r="I7" s="38">
        <f t="shared" si="1"/>
        <v>45473</v>
      </c>
      <c r="J7" s="38">
        <f t="shared" si="1"/>
        <v>45504</v>
      </c>
      <c r="K7" s="38">
        <f t="shared" si="1"/>
        <v>45535</v>
      </c>
      <c r="L7" s="38">
        <f t="shared" si="1"/>
        <v>45565</v>
      </c>
      <c r="M7" s="38">
        <f t="shared" si="1"/>
        <v>45596</v>
      </c>
      <c r="N7" s="38">
        <f t="shared" si="1"/>
        <v>45626</v>
      </c>
      <c r="O7" s="38">
        <f t="shared" si="1"/>
        <v>45657</v>
      </c>
    </row>
    <row r="8" spans="2:17" s="1" customFormat="1" x14ac:dyDescent="0.2"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</row>
    <row r="9" spans="2:17" s="1" customFormat="1" x14ac:dyDescent="0.2">
      <c r="C9" s="6" t="s">
        <v>38</v>
      </c>
      <c r="D9" s="40">
        <v>15700</v>
      </c>
      <c r="E9" s="33">
        <f>D10</f>
        <v>17324.999999999993</v>
      </c>
      <c r="F9" s="33">
        <f t="shared" ref="F9:O9" si="2">E10</f>
        <v>17324.999999999993</v>
      </c>
      <c r="G9" s="33">
        <f t="shared" si="2"/>
        <v>17324.999999999993</v>
      </c>
      <c r="H9" s="33">
        <f t="shared" si="2"/>
        <v>17324.999999999993</v>
      </c>
      <c r="I9" s="33">
        <f t="shared" si="2"/>
        <v>17324.999999999993</v>
      </c>
      <c r="J9" s="33">
        <f t="shared" si="2"/>
        <v>17324.999999999993</v>
      </c>
      <c r="K9" s="33">
        <f t="shared" si="2"/>
        <v>17324.999999999993</v>
      </c>
      <c r="L9" s="33">
        <f t="shared" si="2"/>
        <v>17324.999999999993</v>
      </c>
      <c r="M9" s="33">
        <f t="shared" si="2"/>
        <v>17324.999999999993</v>
      </c>
      <c r="N9" s="33">
        <f t="shared" si="2"/>
        <v>17324.999999999993</v>
      </c>
      <c r="O9" s="33">
        <f t="shared" si="2"/>
        <v>17324.999999999993</v>
      </c>
    </row>
    <row r="10" spans="2:17" s="1" customFormat="1" x14ac:dyDescent="0.2">
      <c r="C10" s="6" t="s">
        <v>39</v>
      </c>
      <c r="D10" s="35">
        <f>D9+D45</f>
        <v>17324.999999999993</v>
      </c>
      <c r="E10" s="35">
        <f>E9+E45</f>
        <v>17324.999999999993</v>
      </c>
      <c r="F10" s="35">
        <f t="shared" ref="F10:O10" si="3">F9+F45</f>
        <v>17324.999999999993</v>
      </c>
      <c r="G10" s="35">
        <f t="shared" si="3"/>
        <v>17324.999999999993</v>
      </c>
      <c r="H10" s="35">
        <f t="shared" si="3"/>
        <v>17324.999999999993</v>
      </c>
      <c r="I10" s="35">
        <f t="shared" si="3"/>
        <v>17324.999999999993</v>
      </c>
      <c r="J10" s="35">
        <f t="shared" si="3"/>
        <v>17324.999999999993</v>
      </c>
      <c r="K10" s="35">
        <f t="shared" si="3"/>
        <v>17324.999999999993</v>
      </c>
      <c r="L10" s="35">
        <f t="shared" si="3"/>
        <v>17324.999999999993</v>
      </c>
      <c r="M10" s="35">
        <f t="shared" si="3"/>
        <v>17324.999999999993</v>
      </c>
      <c r="N10" s="35">
        <f t="shared" si="3"/>
        <v>17324.999999999993</v>
      </c>
      <c r="O10" s="35">
        <f t="shared" si="3"/>
        <v>17324.999999999993</v>
      </c>
    </row>
    <row r="11" spans="2:17" s="1" customFormat="1" x14ac:dyDescent="0.2"/>
    <row r="12" spans="2:17" s="1" customFormat="1" ht="18.75" x14ac:dyDescent="0.2">
      <c r="B12" s="9" t="s">
        <v>3</v>
      </c>
      <c r="C12" s="9"/>
      <c r="D12" s="41">
        <f>D6</f>
        <v>45292</v>
      </c>
      <c r="E12" s="41">
        <f t="shared" ref="E12:O12" si="4">E6</f>
        <v>45323</v>
      </c>
      <c r="F12" s="41">
        <f t="shared" si="4"/>
        <v>45352</v>
      </c>
      <c r="G12" s="41">
        <f t="shared" si="4"/>
        <v>45383</v>
      </c>
      <c r="H12" s="41">
        <f t="shared" si="4"/>
        <v>45413</v>
      </c>
      <c r="I12" s="41">
        <f t="shared" si="4"/>
        <v>45444</v>
      </c>
      <c r="J12" s="41">
        <f t="shared" si="4"/>
        <v>45474</v>
      </c>
      <c r="K12" s="41">
        <f t="shared" si="4"/>
        <v>45505</v>
      </c>
      <c r="L12" s="41">
        <f t="shared" si="4"/>
        <v>45536</v>
      </c>
      <c r="M12" s="41">
        <f t="shared" si="4"/>
        <v>45566</v>
      </c>
      <c r="N12" s="41">
        <f t="shared" si="4"/>
        <v>45597</v>
      </c>
      <c r="O12" s="41">
        <f t="shared" si="4"/>
        <v>45627</v>
      </c>
      <c r="P12" s="10"/>
      <c r="Q12" s="11"/>
    </row>
    <row r="13" spans="2:17" x14ac:dyDescent="0.3">
      <c r="B13" s="13" t="s">
        <v>13</v>
      </c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Q13" s="15"/>
    </row>
    <row r="14" spans="2:17" s="1" customFormat="1" x14ac:dyDescent="0.3">
      <c r="C14" s="1" t="s">
        <v>30</v>
      </c>
      <c r="D14" s="8">
        <v>57766.666666666664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Q14" s="15"/>
    </row>
    <row r="15" spans="2:17" s="1" customFormat="1" x14ac:dyDescent="0.3">
      <c r="C15" s="1" t="s">
        <v>33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Q15" s="15"/>
    </row>
    <row r="16" spans="2:17" s="1" customFormat="1" x14ac:dyDescent="0.3">
      <c r="B16" s="13" t="s">
        <v>4</v>
      </c>
      <c r="C16" s="1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Q16" s="15"/>
    </row>
    <row r="17" spans="1:17" s="1" customFormat="1" x14ac:dyDescent="0.2">
      <c r="C17" s="13" t="s">
        <v>5</v>
      </c>
      <c r="D17" s="8">
        <v>-22000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7" s="1" customFormat="1" x14ac:dyDescent="0.2">
      <c r="C18" s="13" t="s">
        <v>40</v>
      </c>
      <c r="D18" s="8">
        <v>-9333.3333333333339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7" s="1" customFormat="1" x14ac:dyDescent="0.2">
      <c r="C19" s="13" t="s">
        <v>7</v>
      </c>
      <c r="D19" s="8">
        <v>-10250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7" s="1" customFormat="1" x14ac:dyDescent="0.2">
      <c r="C20" s="13" t="s">
        <v>8</v>
      </c>
      <c r="D20" s="8">
        <v>-1125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7" s="1" customFormat="1" x14ac:dyDescent="0.2">
      <c r="C21" s="13" t="s">
        <v>9</v>
      </c>
      <c r="D21" s="8">
        <v>-2733.3333333333335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7" s="1" customFormat="1" ht="18.75" x14ac:dyDescent="0.2">
      <c r="B22" s="16" t="s">
        <v>10</v>
      </c>
      <c r="C22" s="16"/>
      <c r="D22" s="42">
        <f t="shared" ref="D22:O22" si="5">SUM(D14:D21)</f>
        <v>12324.999999999995</v>
      </c>
      <c r="E22" s="42">
        <f t="shared" si="5"/>
        <v>0</v>
      </c>
      <c r="F22" s="42">
        <f t="shared" si="5"/>
        <v>0</v>
      </c>
      <c r="G22" s="42">
        <f t="shared" si="5"/>
        <v>0</v>
      </c>
      <c r="H22" s="42">
        <f t="shared" si="5"/>
        <v>0</v>
      </c>
      <c r="I22" s="42">
        <f t="shared" si="5"/>
        <v>0</v>
      </c>
      <c r="J22" s="42">
        <f t="shared" si="5"/>
        <v>0</v>
      </c>
      <c r="K22" s="42">
        <f t="shared" si="5"/>
        <v>0</v>
      </c>
      <c r="L22" s="42">
        <f t="shared" si="5"/>
        <v>0</v>
      </c>
      <c r="M22" s="42">
        <f t="shared" si="5"/>
        <v>0</v>
      </c>
      <c r="N22" s="42">
        <f t="shared" si="5"/>
        <v>0</v>
      </c>
      <c r="O22" s="42">
        <f t="shared" si="5"/>
        <v>0</v>
      </c>
    </row>
    <row r="23" spans="1:17" s="1" customFormat="1" x14ac:dyDescent="0.2"/>
    <row r="24" spans="1:17" s="1" customFormat="1" ht="18.75" x14ac:dyDescent="0.2">
      <c r="A24" s="18" t="s">
        <v>11</v>
      </c>
      <c r="B24" s="9" t="s">
        <v>12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0"/>
      <c r="Q24" s="10"/>
    </row>
    <row r="25" spans="1:17" s="1" customFormat="1" x14ac:dyDescent="0.2">
      <c r="B25" s="13" t="s">
        <v>13</v>
      </c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1:17" s="1" customFormat="1" x14ac:dyDescent="0.2">
      <c r="C26" s="13" t="s">
        <v>14</v>
      </c>
      <c r="D26" s="8">
        <v>2800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7" s="1" customFormat="1" x14ac:dyDescent="0.2">
      <c r="C27" s="13" t="s">
        <v>15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7" s="1" customFormat="1" x14ac:dyDescent="0.2">
      <c r="C28" s="13" t="s">
        <v>16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7" s="1" customFormat="1" x14ac:dyDescent="0.2">
      <c r="B29" s="13" t="s">
        <v>4</v>
      </c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7" s="1" customFormat="1" x14ac:dyDescent="0.2">
      <c r="C30" s="13" t="s">
        <v>17</v>
      </c>
      <c r="D30" s="8">
        <v>-6250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19"/>
    </row>
    <row r="31" spans="1:17" s="1" customFormat="1" x14ac:dyDescent="0.2">
      <c r="C31" s="13" t="s">
        <v>18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19"/>
    </row>
    <row r="32" spans="1:17" s="1" customFormat="1" x14ac:dyDescent="0.2">
      <c r="C32" s="13" t="s">
        <v>19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19"/>
    </row>
    <row r="33" spans="2:17" s="1" customFormat="1" ht="18.75" x14ac:dyDescent="0.2">
      <c r="B33" s="20" t="s">
        <v>20</v>
      </c>
      <c r="C33" s="20"/>
      <c r="D33" s="42">
        <f t="shared" ref="D33:O33" si="6">SUM(D25:D32)</f>
        <v>-3450</v>
      </c>
      <c r="E33" s="42">
        <f t="shared" si="6"/>
        <v>0</v>
      </c>
      <c r="F33" s="42">
        <f t="shared" si="6"/>
        <v>0</v>
      </c>
      <c r="G33" s="42">
        <f t="shared" si="6"/>
        <v>0</v>
      </c>
      <c r="H33" s="42">
        <f t="shared" si="6"/>
        <v>0</v>
      </c>
      <c r="I33" s="42">
        <f t="shared" si="6"/>
        <v>0</v>
      </c>
      <c r="J33" s="42">
        <f t="shared" si="6"/>
        <v>0</v>
      </c>
      <c r="K33" s="42">
        <f t="shared" si="6"/>
        <v>0</v>
      </c>
      <c r="L33" s="42">
        <f t="shared" si="6"/>
        <v>0</v>
      </c>
      <c r="M33" s="42">
        <f t="shared" si="6"/>
        <v>0</v>
      </c>
      <c r="N33" s="42">
        <f t="shared" si="6"/>
        <v>0</v>
      </c>
      <c r="O33" s="42">
        <f t="shared" si="6"/>
        <v>0</v>
      </c>
    </row>
    <row r="34" spans="2:17" s="1" customFormat="1" x14ac:dyDescent="0.2">
      <c r="B34" s="21"/>
    </row>
    <row r="35" spans="2:17" s="1" customFormat="1" ht="18.75" x14ac:dyDescent="0.2">
      <c r="B35" s="9" t="s">
        <v>21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10"/>
      <c r="Q35" s="10"/>
    </row>
    <row r="36" spans="2:17" s="1" customFormat="1" x14ac:dyDescent="0.2">
      <c r="B36" s="13" t="s">
        <v>13</v>
      </c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2:17" s="1" customFormat="1" x14ac:dyDescent="0.2">
      <c r="C37" s="13" t="s">
        <v>22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2:17" s="1" customFormat="1" x14ac:dyDescent="0.2">
      <c r="C38" s="13" t="s">
        <v>23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2:17" s="1" customFormat="1" x14ac:dyDescent="0.2">
      <c r="B39" s="13" t="s">
        <v>4</v>
      </c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2:17" s="1" customFormat="1" x14ac:dyDescent="0.2">
      <c r="C40" s="13" t="s">
        <v>24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2:17" s="1" customFormat="1" x14ac:dyDescent="0.2">
      <c r="C41" s="13" t="s">
        <v>25</v>
      </c>
      <c r="D41" s="8">
        <v>-2833.3333333333335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2:17" s="1" customFormat="1" x14ac:dyDescent="0.2">
      <c r="C42" s="13" t="s">
        <v>26</v>
      </c>
      <c r="D42" s="8">
        <v>-4416.666666666667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2:17" s="1" customFormat="1" ht="18.75" x14ac:dyDescent="0.2">
      <c r="B43" s="20" t="s">
        <v>27</v>
      </c>
      <c r="C43" s="20"/>
      <c r="D43" s="42">
        <f t="shared" ref="D43:O43" si="7">SUM(D36:D42)</f>
        <v>-7250</v>
      </c>
      <c r="E43" s="42">
        <f t="shared" si="7"/>
        <v>0</v>
      </c>
      <c r="F43" s="42">
        <f t="shared" si="7"/>
        <v>0</v>
      </c>
      <c r="G43" s="42">
        <f t="shared" si="7"/>
        <v>0</v>
      </c>
      <c r="H43" s="42">
        <f t="shared" si="7"/>
        <v>0</v>
      </c>
      <c r="I43" s="42">
        <f t="shared" si="7"/>
        <v>0</v>
      </c>
      <c r="J43" s="42">
        <f t="shared" si="7"/>
        <v>0</v>
      </c>
      <c r="K43" s="42">
        <f t="shared" si="7"/>
        <v>0</v>
      </c>
      <c r="L43" s="42">
        <f t="shared" si="7"/>
        <v>0</v>
      </c>
      <c r="M43" s="42">
        <f t="shared" si="7"/>
        <v>0</v>
      </c>
      <c r="N43" s="42">
        <f t="shared" si="7"/>
        <v>0</v>
      </c>
      <c r="O43" s="42">
        <f t="shared" si="7"/>
        <v>0</v>
      </c>
    </row>
    <row r="44" spans="2:17" s="1" customFormat="1" x14ac:dyDescent="0.2"/>
    <row r="45" spans="2:17" s="1" customFormat="1" ht="19.5" thickBot="1" x14ac:dyDescent="0.25">
      <c r="B45" s="22" t="s">
        <v>34</v>
      </c>
      <c r="C45" s="22"/>
      <c r="D45" s="43">
        <f t="shared" ref="D45:O45" si="8">D22+D33+D43</f>
        <v>1624.9999999999945</v>
      </c>
      <c r="E45" s="43">
        <f t="shared" si="8"/>
        <v>0</v>
      </c>
      <c r="F45" s="43">
        <f t="shared" si="8"/>
        <v>0</v>
      </c>
      <c r="G45" s="43">
        <f t="shared" si="8"/>
        <v>0</v>
      </c>
      <c r="H45" s="43">
        <f t="shared" si="8"/>
        <v>0</v>
      </c>
      <c r="I45" s="43">
        <f t="shared" si="8"/>
        <v>0</v>
      </c>
      <c r="J45" s="43">
        <f t="shared" si="8"/>
        <v>0</v>
      </c>
      <c r="K45" s="43">
        <f t="shared" si="8"/>
        <v>0</v>
      </c>
      <c r="L45" s="43">
        <f t="shared" si="8"/>
        <v>0</v>
      </c>
      <c r="M45" s="43">
        <f t="shared" si="8"/>
        <v>0</v>
      </c>
      <c r="N45" s="43">
        <f t="shared" si="8"/>
        <v>0</v>
      </c>
      <c r="O45" s="43">
        <f t="shared" si="8"/>
        <v>0</v>
      </c>
    </row>
    <row r="46" spans="2:17" s="1" customFormat="1" ht="15.75" thickTop="1" x14ac:dyDescent="0.2"/>
    <row r="47" spans="2:17" s="1" customFormat="1" x14ac:dyDescent="0.2">
      <c r="B47" s="25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</row>
  </sheetData>
  <printOptions horizontalCentered="1"/>
  <pageMargins left="0.35" right="0.35" top="0.5" bottom="0.5" header="0.5" footer="0.25"/>
  <pageSetup scale="82" fitToHeight="0" orientation="landscape" r:id="rId1"/>
  <headerFooter alignWithMargins="0"/>
  <ignoredErrors>
    <ignoredError sqref="E6:O6 E9:O10 F7:O8 E7:E8 D7:D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CashFlowStatement</vt:lpstr>
      <vt:lpstr>3YearCashFlow</vt:lpstr>
      <vt:lpstr>12MonthCashFlow</vt:lpstr>
      <vt:lpstr>'12MonthCashFlow'!Print_Area</vt:lpstr>
      <vt:lpstr>'3YearCashFlow'!Print_Area</vt:lpstr>
      <vt:lpstr>CashFlowStatement!Print_Area</vt:lpstr>
    </vt:vector>
  </TitlesOfParts>
  <Company>Vertex42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Cash Flow Statement</dc:title>
  <dc:creator>Vertex42.com</dc:creator>
  <dc:description>(c) 2008-2020 Vertex42 LLC. All Rights Reserved.</dc:description>
  <cp:lastModifiedBy>Taher Batterywala</cp:lastModifiedBy>
  <cp:lastPrinted>2014-04-11T21:36:32Z</cp:lastPrinted>
  <dcterms:created xsi:type="dcterms:W3CDTF">2011-05-30T15:09:20Z</dcterms:created>
  <dcterms:modified xsi:type="dcterms:W3CDTF">2025-08-23T13:50:10Z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2008-2020 Vertex42 LLC</vt:lpwstr>
  </property>
  <property fmtid="{D5CDD505-2E9C-101B-9397-08002B2CF9AE}" pid="3" name="Version">
    <vt:lpwstr>1.3.2</vt:lpwstr>
  </property>
  <property fmtid="{D5CDD505-2E9C-101B-9397-08002B2CF9AE}" pid="4" name="Source">
    <vt:lpwstr>https://www.vertex42.com/ExcelTemplates/cash-flow-statement.html</vt:lpwstr>
  </property>
</Properties>
</file>