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81AF742B-E16B-4858-9B01-90409EDC52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a Payroll" sheetId="1" r:id="rId1"/>
    <sheet name="Settings" sheetId="2" r:id="rId2"/>
    <sheet name="Try Kladana for Free" sheetId="3" r:id="rId3"/>
  </sheets>
  <definedNames>
    <definedName name="_xlnm._FilterDatabase" localSheetId="0" hidden="1">'India Payroll'!$A$6:$O$27</definedName>
    <definedName name="_xlnm.Print_Titles" localSheetId="0">'India Payroll'!$1:$6</definedName>
  </definedNames>
  <calcPr calcId="191029"/>
</workbook>
</file>

<file path=xl/calcChain.xml><?xml version="1.0" encoding="utf-8"?>
<calcChain xmlns="http://schemas.openxmlformats.org/spreadsheetml/2006/main">
  <c r="J8" i="1" l="1"/>
  <c r="M27" i="1"/>
  <c r="L27" i="1"/>
  <c r="H27" i="1"/>
  <c r="G27" i="1"/>
  <c r="F27" i="1"/>
  <c r="E27" i="1"/>
  <c r="J26" i="1"/>
  <c r="I26" i="1"/>
  <c r="O26" i="1" s="1"/>
  <c r="J25" i="1"/>
  <c r="I25" i="1"/>
  <c r="K25" i="1" s="1"/>
  <c r="J24" i="1"/>
  <c r="I24" i="1"/>
  <c r="O24" i="1" s="1"/>
  <c r="J23" i="1"/>
  <c r="I23" i="1"/>
  <c r="O23" i="1" s="1"/>
  <c r="J22" i="1"/>
  <c r="I22" i="1"/>
  <c r="K22" i="1" s="1"/>
  <c r="J21" i="1"/>
  <c r="I21" i="1"/>
  <c r="O21" i="1" s="1"/>
  <c r="J20" i="1"/>
  <c r="I20" i="1"/>
  <c r="K20" i="1" s="1"/>
  <c r="J19" i="1"/>
  <c r="I19" i="1"/>
  <c r="K19" i="1" s="1"/>
  <c r="N19" i="1" s="1"/>
  <c r="J18" i="1"/>
  <c r="I18" i="1"/>
  <c r="J17" i="1"/>
  <c r="I17" i="1"/>
  <c r="O17" i="1" s="1"/>
  <c r="J16" i="1"/>
  <c r="I16" i="1"/>
  <c r="O16" i="1" s="1"/>
  <c r="J15" i="1"/>
  <c r="I15" i="1"/>
  <c r="O15" i="1" s="1"/>
  <c r="J14" i="1"/>
  <c r="I14" i="1"/>
  <c r="K14" i="1" s="1"/>
  <c r="J13" i="1"/>
  <c r="I13" i="1"/>
  <c r="O13" i="1" s="1"/>
  <c r="J12" i="1"/>
  <c r="I12" i="1"/>
  <c r="O12" i="1" s="1"/>
  <c r="J11" i="1"/>
  <c r="I11" i="1"/>
  <c r="O11" i="1" s="1"/>
  <c r="J10" i="1"/>
  <c r="I10" i="1"/>
  <c r="K10" i="1" s="1"/>
  <c r="N10" i="1" s="1"/>
  <c r="J9" i="1"/>
  <c r="I9" i="1"/>
  <c r="O9" i="1" s="1"/>
  <c r="I8" i="1"/>
  <c r="O8" i="1" s="1"/>
  <c r="J7" i="1"/>
  <c r="I7" i="1"/>
  <c r="O7" i="1" s="1"/>
  <c r="N22" i="1" l="1"/>
  <c r="O10" i="1"/>
  <c r="K26" i="1"/>
  <c r="N26" i="1" s="1"/>
  <c r="K7" i="1"/>
  <c r="N7" i="1" s="1"/>
  <c r="K12" i="1"/>
  <c r="N12" i="1" s="1"/>
  <c r="K17" i="1"/>
  <c r="N17" i="1" s="1"/>
  <c r="N14" i="1"/>
  <c r="K24" i="1"/>
  <c r="N24" i="1" s="1"/>
  <c r="O22" i="1"/>
  <c r="O14" i="1"/>
  <c r="K15" i="1"/>
  <c r="N15" i="1" s="1"/>
  <c r="O19" i="1"/>
  <c r="J27" i="1"/>
  <c r="I27" i="1"/>
  <c r="K18" i="1"/>
  <c r="N18" i="1" s="1"/>
  <c r="K23" i="1"/>
  <c r="N23" i="1" s="1"/>
  <c r="K16" i="1"/>
  <c r="N16" i="1" s="1"/>
  <c r="O18" i="1"/>
  <c r="N8" i="1"/>
  <c r="N20" i="1"/>
  <c r="N25" i="1"/>
  <c r="K11" i="1"/>
  <c r="N11" i="1" s="1"/>
  <c r="O25" i="1"/>
  <c r="K9" i="1"/>
  <c r="N9" i="1" s="1"/>
  <c r="K21" i="1"/>
  <c r="N21" i="1" s="1"/>
  <c r="K13" i="1"/>
  <c r="N13" i="1" s="1"/>
  <c r="O20" i="1"/>
  <c r="K8" i="1"/>
  <c r="N27" i="1" l="1"/>
  <c r="K27" i="1"/>
  <c r="O27" i="1"/>
</calcChain>
</file>

<file path=xl/sharedStrings.xml><?xml version="1.0" encoding="utf-8"?>
<sst xmlns="http://schemas.openxmlformats.org/spreadsheetml/2006/main" count="76" uniqueCount="68">
  <si>
    <t>Wages Register with PF, ESI, and Tax Columns</t>
  </si>
  <si>
    <t>Company</t>
  </si>
  <si>
    <t>Your Company</t>
  </si>
  <si>
    <t>Currency</t>
  </si>
  <si>
    <t>USD</t>
  </si>
  <si>
    <t>Payroll Basis</t>
  </si>
  <si>
    <t>Monthly</t>
  </si>
  <si>
    <t>Payroll Month</t>
  </si>
  <si>
    <t>2026-03</t>
  </si>
  <si>
    <t>Prepared By</t>
  </si>
  <si>
    <t>Payroll Team</t>
  </si>
  <si>
    <t>TDS Method</t>
  </si>
  <si>
    <t>Manual input under Sec. 192</t>
  </si>
  <si>
    <t>Employee ID</t>
  </si>
  <si>
    <t>Employee Name</t>
  </si>
  <si>
    <t>Department</t>
  </si>
  <si>
    <t>Days Worked</t>
  </si>
  <si>
    <t>Basic Pay</t>
  </si>
  <si>
    <t>DA</t>
  </si>
  <si>
    <t>HRA</t>
  </si>
  <si>
    <t>Other Allowances</t>
  </si>
  <si>
    <t>Gross Wages</t>
  </si>
  <si>
    <t>EPF Employee</t>
  </si>
  <si>
    <t>ESI Employee</t>
  </si>
  <si>
    <t>TDS</t>
  </si>
  <si>
    <t>Other Deductions</t>
  </si>
  <si>
    <t>Net Pay</t>
  </si>
  <si>
    <t>Employer Cost</t>
  </si>
  <si>
    <t>IN-001</t>
  </si>
  <si>
    <t>Arjun Patel</t>
  </si>
  <si>
    <t>Plant</t>
  </si>
  <si>
    <t>IN-002</t>
  </si>
  <si>
    <t>Sara Khan</t>
  </si>
  <si>
    <t>HR</t>
  </si>
  <si>
    <t>IN-003</t>
  </si>
  <si>
    <t>Vikram Rao</t>
  </si>
  <si>
    <t>Stores</t>
  </si>
  <si>
    <t>IN-004</t>
  </si>
  <si>
    <t>Neha Singh</t>
  </si>
  <si>
    <t>Accounts</t>
  </si>
  <si>
    <t>Monthly Totals</t>
  </si>
  <si>
    <t>India Payroll Settings</t>
  </si>
  <si>
    <t>Update only if your payroll policy or local rules require a different setup.</t>
  </si>
  <si>
    <t>Item</t>
  </si>
  <si>
    <t>Value</t>
  </si>
  <si>
    <t>Unit</t>
  </si>
  <si>
    <t>Source / Note</t>
  </si>
  <si>
    <t>EPF employee rate</t>
  </si>
  <si>
    <t>%</t>
  </si>
  <si>
    <t>https://www.epfindia.gov.in/site_en/FAQ.php/FAQ.php</t>
  </si>
  <si>
    <t>EPF employer rate</t>
  </si>
  <si>
    <t>ESI employee rate</t>
  </si>
  <si>
    <t>https://www.labour.gov.in/static/uploads/2026/02/83978455025732b99b0165def80ab171.pdf</t>
  </si>
  <si>
    <t>ESI employer rate</t>
  </si>
  <si>
    <t>TDS basis</t>
  </si>
  <si>
    <t>Manual</t>
  </si>
  <si>
    <t>text</t>
  </si>
  <si>
    <t>Section 192 salary TDS depends on income, declarations, and payroll setup.</t>
  </si>
  <si>
    <t>Retention note</t>
  </si>
  <si>
    <t>5 years</t>
  </si>
  <si>
    <t>Start a Free 14-Day Trial</t>
  </si>
  <si>
    <t>Choose your next Plan</t>
  </si>
  <si>
    <t>With no limits</t>
  </si>
  <si>
    <t>Starting with $60 per Year</t>
  </si>
  <si>
    <t>Subscribe</t>
  </si>
  <si>
    <t>Read our Articles &amp; Case Stories</t>
  </si>
  <si>
    <t>Use our online calculators and generators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</si>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</sst>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.00;[Red]\(\$#,##0.00\);\-"/>
  </numFmts>
  <fonts count="2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charset val="204"/>
    </font>
    <font>
      <i/>
      <sz val="10"/>
      <color rgb="FF404040"/>
      <name val="Calibri"/>
      <family val="2"/>
      <charset val="204"/>
    </font>
    <font>
      <b/>
      <sz val="11"/>
      <color rgb="FF666666"/>
      <name val="Calibri"/>
      <family val="2"/>
      <charset val="204"/>
    </font>
    <font>
      <sz val="11"/>
      <color rgb="FF0000FF"/>
      <name val="Calibri"/>
      <family val="2"/>
      <charset val="204"/>
    </font>
    <font>
      <i/>
      <sz val="9"/>
      <color rgb="FF666666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666666"/>
      <name val="Calibri"/>
      <family val="2"/>
      <charset val="204"/>
    </font>
    <font>
      <sz val="11"/>
      <color rgb="FF80008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9FB"/>
      </patternFill>
    </fill>
    <fill>
      <patternFill patternType="solid">
        <fgColor rgb="FFFFFFFF"/>
      </patternFill>
    </fill>
    <fill>
      <patternFill patternType="solid">
        <fgColor rgb="FF0F766E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14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0"/>
  </cellStyleXfs>
  <cellXfs count="50">
    <xf numFmtId="0" fontId="0" fillId="0" borderId="0" xfId="0"/>
    <xf numFmtId="0" fontId="4" fillId="4" borderId="1" xfId="1" applyFont="1" applyFill="1" applyBorder="1" applyAlignment="1">
      <alignment horizontal="left"/>
    </xf>
    <xf numFmtId="0" fontId="6" fillId="5" borderId="2" xfId="1" applyFont="1" applyFill="1" applyBorder="1" applyAlignment="1">
      <alignment horizontal="center" vertical="center" wrapText="1"/>
    </xf>
    <xf numFmtId="0" fontId="7" fillId="0" borderId="1" xfId="1" applyFont="1" applyBorder="1"/>
    <xf numFmtId="164" fontId="8" fillId="6" borderId="1" xfId="1" applyNumberFormat="1" applyFont="1" applyFill="1" applyBorder="1"/>
    <xf numFmtId="0" fontId="0" fillId="0" borderId="1" xfId="1" applyFont="1" applyBorder="1"/>
    <xf numFmtId="0" fontId="9" fillId="0" borderId="1" xfId="1" applyFont="1" applyBorder="1"/>
    <xf numFmtId="0" fontId="1" fillId="2" borderId="0" xfId="1" applyFont="1" applyFill="1" applyAlignment="1">
      <alignment horizontal="left" vertical="center"/>
    </xf>
    <xf numFmtId="0" fontId="0" fillId="0" borderId="0" xfId="0"/>
    <xf numFmtId="0" fontId="2" fillId="3" borderId="0" xfId="1" applyFont="1" applyFill="1" applyAlignment="1">
      <alignment wrapText="1"/>
    </xf>
    <xf numFmtId="0" fontId="14" fillId="0" borderId="0" xfId="3" applyFont="1"/>
    <xf numFmtId="0" fontId="15" fillId="0" borderId="0" xfId="3" applyFont="1"/>
    <xf numFmtId="0" fontId="13" fillId="0" borderId="0" xfId="3"/>
    <xf numFmtId="0" fontId="16" fillId="0" borderId="0" xfId="3" applyFont="1"/>
    <xf numFmtId="0" fontId="17" fillId="0" borderId="0" xfId="3" applyFont="1"/>
    <xf numFmtId="0" fontId="16" fillId="0" borderId="0" xfId="3" applyFont="1"/>
    <xf numFmtId="0" fontId="18" fillId="0" borderId="0" xfId="3" applyFont="1"/>
    <xf numFmtId="0" fontId="19" fillId="8" borderId="0" xfId="2" applyFont="1" applyFill="1" applyAlignment="1">
      <alignment horizontal="center" vertical="center"/>
    </xf>
    <xf numFmtId="0" fontId="19" fillId="0" borderId="0" xfId="2" applyFont="1"/>
    <xf numFmtId="0" fontId="20" fillId="9" borderId="0" xfId="3" applyFont="1" applyFill="1" applyAlignment="1">
      <alignment horizontal="center" vertical="center"/>
    </xf>
    <xf numFmtId="0" fontId="21" fillId="0" borderId="0" xfId="3" applyFont="1"/>
    <xf numFmtId="0" fontId="16" fillId="0" borderId="0" xfId="3" applyFont="1" applyAlignment="1">
      <alignment vertical="center"/>
    </xf>
    <xf numFmtId="0" fontId="22" fillId="8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2" fillId="3" borderId="6" xfId="1" applyFont="1" applyFill="1" applyBorder="1" applyAlignment="1">
      <alignment wrapText="1"/>
    </xf>
    <xf numFmtId="0" fontId="0" fillId="0" borderId="0" xfId="0" applyBorder="1"/>
    <xf numFmtId="0" fontId="0" fillId="0" borderId="7" xfId="0" applyBorder="1"/>
    <xf numFmtId="0" fontId="3" fillId="0" borderId="6" xfId="1" applyFont="1" applyBorder="1"/>
    <xf numFmtId="0" fontId="0" fillId="0" borderId="0" xfId="0" applyBorder="1"/>
    <xf numFmtId="0" fontId="3" fillId="0" borderId="0" xfId="1" applyFont="1" applyBorder="1"/>
    <xf numFmtId="0" fontId="4" fillId="4" borderId="0" xfId="1" applyFont="1" applyFill="1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5" fillId="0" borderId="0" xfId="1" applyFont="1" applyBorder="1"/>
    <xf numFmtId="0" fontId="6" fillId="5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left"/>
    </xf>
    <xf numFmtId="1" fontId="4" fillId="4" borderId="8" xfId="1" applyNumberFormat="1" applyFont="1" applyFill="1" applyBorder="1" applyAlignment="1">
      <alignment horizontal="left"/>
    </xf>
    <xf numFmtId="165" fontId="4" fillId="4" borderId="8" xfId="1" applyNumberFormat="1" applyFont="1" applyFill="1" applyBorder="1" applyAlignment="1">
      <alignment horizontal="left"/>
    </xf>
    <xf numFmtId="165" fontId="9" fillId="7" borderId="8" xfId="1" applyNumberFormat="1" applyFont="1" applyFill="1" applyBorder="1" applyAlignment="1">
      <alignment vertical="center"/>
    </xf>
    <xf numFmtId="0" fontId="6" fillId="5" borderId="9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left"/>
    </xf>
    <xf numFmtId="165" fontId="9" fillId="7" borderId="10" xfId="1" applyNumberFormat="1" applyFont="1" applyFill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0" fillId="0" borderId="12" xfId="1" applyFont="1" applyBorder="1" applyAlignment="1">
      <alignment vertical="center"/>
    </xf>
    <xf numFmtId="165" fontId="10" fillId="6" borderId="12" xfId="1" applyNumberFormat="1" applyFont="1" applyFill="1" applyBorder="1" applyAlignment="1">
      <alignment vertical="center"/>
    </xf>
    <xf numFmtId="165" fontId="10" fillId="6" borderId="13" xfId="1" applyNumberFormat="1" applyFont="1" applyFill="1" applyBorder="1" applyAlignment="1">
      <alignment vertical="center"/>
    </xf>
  </cellXfs>
  <cellStyles count="4">
    <cellStyle name="Normal" xfId="1" xr:uid="{00000000-0005-0000-0000-000000000000}"/>
    <cellStyle name="Гиперссылка" xfId="2" builtinId="8"/>
    <cellStyle name="Обычный" xfId="0" builtinId="0"/>
    <cellStyle name="Обычный 2" xfId="3" xr:uid="{28D20508-5FC9-4446-9244-4F8BC0118242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8D5F165B-8507-4258-9702-7AC6716B7F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B4421882-4B8F-4F5D-96AF-431098A7951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6FDEEBDB-FBFD-40F7-AF71-9BC23E4C529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9567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B16C472E-AD1A-4A85-A9B0-6E9778C4486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9567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9A22164E-BFDF-45D3-9DF4-C7CA905FF20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0C862E8F-29EF-4C67-AF80-0629D14F7833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4154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5A3B3C0F-DCE1-4738-93BB-7D10B9FCFC8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3902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wages-register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wages-register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?utm_medium=leadmagnet&amp;utm_source=marketing-tool&amp;utm_campaign=leadmagnet-wages-register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wages-register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wages-register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selection activeCell="C31" sqref="C31"/>
    </sheetView>
  </sheetViews>
  <sheetFormatPr defaultRowHeight="14.4" x14ac:dyDescent="0.3"/>
  <cols>
    <col min="1" max="1" width="14" customWidth="1"/>
    <col min="2" max="2" width="18.88671875" customWidth="1"/>
    <col min="3" max="3" width="14.109375" customWidth="1"/>
    <col min="4" max="4" width="9.77734375" customWidth="1"/>
    <col min="5" max="5" width="10.6640625" customWidth="1"/>
    <col min="6" max="7" width="10" customWidth="1"/>
    <col min="8" max="8" width="14" customWidth="1"/>
    <col min="9" max="9" width="12.5546875" customWidth="1"/>
    <col min="10" max="10" width="12.33203125" customWidth="1"/>
    <col min="11" max="11" width="12" customWidth="1"/>
    <col min="12" max="12" width="10" customWidth="1"/>
    <col min="13" max="13" width="12.44140625" customWidth="1"/>
    <col min="14" max="14" width="12" customWidth="1"/>
    <col min="15" max="15" width="11.77734375" customWidth="1"/>
  </cols>
  <sheetData>
    <row r="1" spans="1:15" ht="24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15" ht="30" customHeight="1" x14ac:dyDescent="0.3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</row>
    <row r="3" spans="1:15" x14ac:dyDescent="0.3">
      <c r="A3" s="30" t="s">
        <v>1</v>
      </c>
      <c r="B3" s="1" t="s">
        <v>2</v>
      </c>
      <c r="C3" s="31"/>
      <c r="D3" s="31"/>
      <c r="E3" s="32" t="s">
        <v>3</v>
      </c>
      <c r="F3" s="1" t="s">
        <v>4</v>
      </c>
      <c r="G3" s="31"/>
      <c r="H3" s="32" t="s">
        <v>5</v>
      </c>
      <c r="I3" s="33" t="s">
        <v>6</v>
      </c>
      <c r="J3" s="31"/>
      <c r="K3" s="31"/>
      <c r="L3" s="31"/>
      <c r="M3" s="31"/>
      <c r="N3" s="31"/>
      <c r="O3" s="34"/>
    </row>
    <row r="4" spans="1:15" x14ac:dyDescent="0.3">
      <c r="A4" s="30" t="s">
        <v>7</v>
      </c>
      <c r="B4" s="1" t="s">
        <v>8</v>
      </c>
      <c r="C4" s="31"/>
      <c r="D4" s="31"/>
      <c r="E4" s="32" t="s">
        <v>9</v>
      </c>
      <c r="F4" s="1" t="s">
        <v>10</v>
      </c>
      <c r="G4" s="31"/>
      <c r="H4" s="32" t="s">
        <v>11</v>
      </c>
      <c r="I4" s="33" t="s">
        <v>12</v>
      </c>
      <c r="J4" s="31"/>
      <c r="K4" s="31"/>
      <c r="L4" s="31"/>
      <c r="M4" s="31"/>
      <c r="N4" s="31"/>
      <c r="O4" s="34"/>
    </row>
    <row r="5" spans="1:15" x14ac:dyDescent="0.3">
      <c r="A5" s="35"/>
      <c r="B5" s="31"/>
      <c r="C5" s="31"/>
      <c r="D5" s="31"/>
      <c r="E5" s="31"/>
      <c r="F5" s="31"/>
      <c r="G5" s="31"/>
      <c r="H5" s="31"/>
      <c r="I5" s="31"/>
      <c r="J5" s="36"/>
      <c r="K5" s="31"/>
      <c r="L5" s="36"/>
      <c r="M5" s="36"/>
      <c r="N5" s="31"/>
      <c r="O5" s="34"/>
    </row>
    <row r="6" spans="1:15" ht="34.049999999999997" customHeight="1" x14ac:dyDescent="0.3">
      <c r="A6" s="42" t="s">
        <v>13</v>
      </c>
      <c r="B6" s="37" t="s">
        <v>14</v>
      </c>
      <c r="C6" s="37" t="s">
        <v>15</v>
      </c>
      <c r="D6" s="37" t="s">
        <v>16</v>
      </c>
      <c r="E6" s="37" t="s">
        <v>17</v>
      </c>
      <c r="F6" s="37" t="s">
        <v>18</v>
      </c>
      <c r="G6" s="37" t="s">
        <v>19</v>
      </c>
      <c r="H6" s="37" t="s">
        <v>20</v>
      </c>
      <c r="I6" s="37" t="s">
        <v>21</v>
      </c>
      <c r="J6" s="37" t="s">
        <v>22</v>
      </c>
      <c r="K6" s="37" t="s">
        <v>23</v>
      </c>
      <c r="L6" s="37" t="s">
        <v>24</v>
      </c>
      <c r="M6" s="37" t="s">
        <v>25</v>
      </c>
      <c r="N6" s="37" t="s">
        <v>26</v>
      </c>
      <c r="O6" s="43" t="s">
        <v>27</v>
      </c>
    </row>
    <row r="7" spans="1:15" x14ac:dyDescent="0.3">
      <c r="A7" s="44" t="s">
        <v>28</v>
      </c>
      <c r="B7" s="38" t="s">
        <v>29</v>
      </c>
      <c r="C7" s="38" t="s">
        <v>30</v>
      </c>
      <c r="D7" s="39">
        <v>26</v>
      </c>
      <c r="E7" s="40">
        <v>18000</v>
      </c>
      <c r="F7" s="40">
        <v>2000</v>
      </c>
      <c r="G7" s="40">
        <v>4000</v>
      </c>
      <c r="H7" s="40">
        <v>1500</v>
      </c>
      <c r="I7" s="41">
        <f t="shared" ref="I7:I26" si="0">SUM(E7:H7)</f>
        <v>25500</v>
      </c>
      <c r="J7" s="41">
        <f>(E7+F7)*Settings!$B$4</f>
        <v>2400</v>
      </c>
      <c r="K7" s="41">
        <f>I7*Settings!$B$6</f>
        <v>191.25</v>
      </c>
      <c r="L7" s="40">
        <v>600</v>
      </c>
      <c r="M7" s="40">
        <v>250</v>
      </c>
      <c r="N7" s="41">
        <f t="shared" ref="N7:N26" si="1">I7-SUM(J7:M7)</f>
        <v>22058.75</v>
      </c>
      <c r="O7" s="45">
        <f>I7+(E7+F7)*Settings!$B$5+I7*Settings!$B$7</f>
        <v>28728.75</v>
      </c>
    </row>
    <row r="8" spans="1:15" x14ac:dyDescent="0.3">
      <c r="A8" s="44" t="s">
        <v>31</v>
      </c>
      <c r="B8" s="38" t="s">
        <v>32</v>
      </c>
      <c r="C8" s="38" t="s">
        <v>33</v>
      </c>
      <c r="D8" s="39">
        <v>26</v>
      </c>
      <c r="E8" s="40">
        <v>22000</v>
      </c>
      <c r="F8" s="40">
        <v>0</v>
      </c>
      <c r="G8" s="40">
        <v>5000</v>
      </c>
      <c r="H8" s="40">
        <v>1000</v>
      </c>
      <c r="I8" s="41">
        <f t="shared" si="0"/>
        <v>28000</v>
      </c>
      <c r="J8" s="41">
        <f>(E8+F8)*Settings!$B$4</f>
        <v>2640</v>
      </c>
      <c r="K8" s="41">
        <f>I8*Settings!$B$6</f>
        <v>210</v>
      </c>
      <c r="L8" s="40">
        <v>900</v>
      </c>
      <c r="M8" s="40">
        <v>0</v>
      </c>
      <c r="N8" s="41">
        <f t="shared" si="1"/>
        <v>24250</v>
      </c>
      <c r="O8" s="45">
        <f>I8+(E8+F8)*Settings!$B$5+I8*Settings!$B$7</f>
        <v>31550</v>
      </c>
    </row>
    <row r="9" spans="1:15" x14ac:dyDescent="0.3">
      <c r="A9" s="44" t="s">
        <v>34</v>
      </c>
      <c r="B9" s="38" t="s">
        <v>35</v>
      </c>
      <c r="C9" s="38" t="s">
        <v>36</v>
      </c>
      <c r="D9" s="39">
        <v>25</v>
      </c>
      <c r="E9" s="40">
        <v>16000</v>
      </c>
      <c r="F9" s="40">
        <v>1500</v>
      </c>
      <c r="G9" s="40">
        <v>3500</v>
      </c>
      <c r="H9" s="40">
        <v>800</v>
      </c>
      <c r="I9" s="41">
        <f t="shared" si="0"/>
        <v>21800</v>
      </c>
      <c r="J9" s="41">
        <f>(E9+F9)*Settings!$B$4</f>
        <v>2100</v>
      </c>
      <c r="K9" s="41">
        <f>I9*Settings!$B$6</f>
        <v>163.5</v>
      </c>
      <c r="L9" s="40">
        <v>450</v>
      </c>
      <c r="M9" s="40">
        <v>120</v>
      </c>
      <c r="N9" s="41">
        <f t="shared" si="1"/>
        <v>18966.5</v>
      </c>
      <c r="O9" s="45">
        <f>I9+(E9+F9)*Settings!$B$5+I9*Settings!$B$7</f>
        <v>24608.5</v>
      </c>
    </row>
    <row r="10" spans="1:15" x14ac:dyDescent="0.3">
      <c r="A10" s="44" t="s">
        <v>37</v>
      </c>
      <c r="B10" s="38" t="s">
        <v>38</v>
      </c>
      <c r="C10" s="38" t="s">
        <v>39</v>
      </c>
      <c r="D10" s="39">
        <v>26</v>
      </c>
      <c r="E10" s="40">
        <v>24000</v>
      </c>
      <c r="F10" s="40">
        <v>0</v>
      </c>
      <c r="G10" s="40">
        <v>6000</v>
      </c>
      <c r="H10" s="40">
        <v>1500</v>
      </c>
      <c r="I10" s="41">
        <f t="shared" si="0"/>
        <v>31500</v>
      </c>
      <c r="J10" s="41">
        <f>(E10+F10)*Settings!$B$4</f>
        <v>2880</v>
      </c>
      <c r="K10" s="41">
        <f>I10*Settings!$B$6</f>
        <v>236.25</v>
      </c>
      <c r="L10" s="40">
        <v>1150</v>
      </c>
      <c r="M10" s="40">
        <v>0</v>
      </c>
      <c r="N10" s="41">
        <f t="shared" si="1"/>
        <v>27233.75</v>
      </c>
      <c r="O10" s="45">
        <f>I10+(E10+F10)*Settings!$B$5+I10*Settings!$B$7</f>
        <v>35403.75</v>
      </c>
    </row>
    <row r="11" spans="1:15" x14ac:dyDescent="0.3">
      <c r="A11" s="44"/>
      <c r="B11" s="38"/>
      <c r="C11" s="38"/>
      <c r="D11" s="39"/>
      <c r="E11" s="40"/>
      <c r="F11" s="40"/>
      <c r="G11" s="40"/>
      <c r="H11" s="40"/>
      <c r="I11" s="41">
        <f t="shared" si="0"/>
        <v>0</v>
      </c>
      <c r="J11" s="41">
        <f>(E11+F11)*Settings!$B$4</f>
        <v>0</v>
      </c>
      <c r="K11" s="41">
        <f>I11*Settings!$B$6</f>
        <v>0</v>
      </c>
      <c r="L11" s="40"/>
      <c r="M11" s="40"/>
      <c r="N11" s="41">
        <f t="shared" si="1"/>
        <v>0</v>
      </c>
      <c r="O11" s="45">
        <f>I11+(E11+F11)*Settings!$B$5+I11*Settings!$B$7</f>
        <v>0</v>
      </c>
    </row>
    <row r="12" spans="1:15" x14ac:dyDescent="0.3">
      <c r="A12" s="44"/>
      <c r="B12" s="38"/>
      <c r="C12" s="38"/>
      <c r="D12" s="39"/>
      <c r="E12" s="40"/>
      <c r="F12" s="40"/>
      <c r="G12" s="40"/>
      <c r="H12" s="40"/>
      <c r="I12" s="41">
        <f t="shared" si="0"/>
        <v>0</v>
      </c>
      <c r="J12" s="41">
        <f>(E12+F12)*Settings!$B$4</f>
        <v>0</v>
      </c>
      <c r="K12" s="41">
        <f>I12*Settings!$B$6</f>
        <v>0</v>
      </c>
      <c r="L12" s="40"/>
      <c r="M12" s="40"/>
      <c r="N12" s="41">
        <f t="shared" si="1"/>
        <v>0</v>
      </c>
      <c r="O12" s="45">
        <f>I12+(E12+F12)*Settings!$B$5+I12*Settings!$B$7</f>
        <v>0</v>
      </c>
    </row>
    <row r="13" spans="1:15" hidden="1" x14ac:dyDescent="0.3">
      <c r="A13" s="44"/>
      <c r="B13" s="38"/>
      <c r="C13" s="38"/>
      <c r="D13" s="39"/>
      <c r="E13" s="40"/>
      <c r="F13" s="40"/>
      <c r="G13" s="40"/>
      <c r="H13" s="40"/>
      <c r="I13" s="41">
        <f t="shared" si="0"/>
        <v>0</v>
      </c>
      <c r="J13" s="41">
        <f>(E13+F13)*Settings!$B$4</f>
        <v>0</v>
      </c>
      <c r="K13" s="41">
        <f>I13*Settings!$B$6</f>
        <v>0</v>
      </c>
      <c r="L13" s="40"/>
      <c r="M13" s="40"/>
      <c r="N13" s="41">
        <f t="shared" si="1"/>
        <v>0</v>
      </c>
      <c r="O13" s="45">
        <f>I13+(E13+F13)*Settings!$B$5+I13*Settings!$B$7</f>
        <v>0</v>
      </c>
    </row>
    <row r="14" spans="1:15" hidden="1" x14ac:dyDescent="0.3">
      <c r="A14" s="44"/>
      <c r="B14" s="38"/>
      <c r="C14" s="38"/>
      <c r="D14" s="39"/>
      <c r="E14" s="40"/>
      <c r="F14" s="40"/>
      <c r="G14" s="40"/>
      <c r="H14" s="40"/>
      <c r="I14" s="41">
        <f t="shared" si="0"/>
        <v>0</v>
      </c>
      <c r="J14" s="41">
        <f>(E14+F14)*Settings!$B$4</f>
        <v>0</v>
      </c>
      <c r="K14" s="41">
        <f>I14*Settings!$B$6</f>
        <v>0</v>
      </c>
      <c r="L14" s="40"/>
      <c r="M14" s="40"/>
      <c r="N14" s="41">
        <f t="shared" si="1"/>
        <v>0</v>
      </c>
      <c r="O14" s="45">
        <f>I14+(E14+F14)*Settings!$B$5+I14*Settings!$B$7</f>
        <v>0</v>
      </c>
    </row>
    <row r="15" spans="1:15" hidden="1" x14ac:dyDescent="0.3">
      <c r="A15" s="44"/>
      <c r="B15" s="38"/>
      <c r="C15" s="38"/>
      <c r="D15" s="39"/>
      <c r="E15" s="40"/>
      <c r="F15" s="40"/>
      <c r="G15" s="40"/>
      <c r="H15" s="40"/>
      <c r="I15" s="41">
        <f t="shared" si="0"/>
        <v>0</v>
      </c>
      <c r="J15" s="41">
        <f>(E15+F15)*Settings!$B$4</f>
        <v>0</v>
      </c>
      <c r="K15" s="41">
        <f>I15*Settings!$B$6</f>
        <v>0</v>
      </c>
      <c r="L15" s="40"/>
      <c r="M15" s="40"/>
      <c r="N15" s="41">
        <f t="shared" si="1"/>
        <v>0</v>
      </c>
      <c r="O15" s="45">
        <f>I15+(E15+F15)*Settings!$B$5+I15*Settings!$B$7</f>
        <v>0</v>
      </c>
    </row>
    <row r="16" spans="1:15" hidden="1" x14ac:dyDescent="0.3">
      <c r="A16" s="44"/>
      <c r="B16" s="38"/>
      <c r="C16" s="38"/>
      <c r="D16" s="39"/>
      <c r="E16" s="40"/>
      <c r="F16" s="40"/>
      <c r="G16" s="40"/>
      <c r="H16" s="40"/>
      <c r="I16" s="41">
        <f t="shared" si="0"/>
        <v>0</v>
      </c>
      <c r="J16" s="41">
        <f>(E16+F16)*Settings!$B$4</f>
        <v>0</v>
      </c>
      <c r="K16" s="41">
        <f>I16*Settings!$B$6</f>
        <v>0</v>
      </c>
      <c r="L16" s="40"/>
      <c r="M16" s="40"/>
      <c r="N16" s="41">
        <f t="shared" si="1"/>
        <v>0</v>
      </c>
      <c r="O16" s="45">
        <f>I16+(E16+F16)*Settings!$B$5+I16*Settings!$B$7</f>
        <v>0</v>
      </c>
    </row>
    <row r="17" spans="1:15" hidden="1" x14ac:dyDescent="0.3">
      <c r="A17" s="44"/>
      <c r="B17" s="38"/>
      <c r="C17" s="38"/>
      <c r="D17" s="39"/>
      <c r="E17" s="40"/>
      <c r="F17" s="40"/>
      <c r="G17" s="40"/>
      <c r="H17" s="40"/>
      <c r="I17" s="41">
        <f t="shared" si="0"/>
        <v>0</v>
      </c>
      <c r="J17" s="41">
        <f>(E17+F17)*Settings!$B$4</f>
        <v>0</v>
      </c>
      <c r="K17" s="41">
        <f>I17*Settings!$B$6</f>
        <v>0</v>
      </c>
      <c r="L17" s="40"/>
      <c r="M17" s="40"/>
      <c r="N17" s="41">
        <f t="shared" si="1"/>
        <v>0</v>
      </c>
      <c r="O17" s="45">
        <f>I17+(E17+F17)*Settings!$B$5+I17*Settings!$B$7</f>
        <v>0</v>
      </c>
    </row>
    <row r="18" spans="1:15" hidden="1" x14ac:dyDescent="0.3">
      <c r="A18" s="44"/>
      <c r="B18" s="38"/>
      <c r="C18" s="38"/>
      <c r="D18" s="39"/>
      <c r="E18" s="40"/>
      <c r="F18" s="40"/>
      <c r="G18" s="40"/>
      <c r="H18" s="40"/>
      <c r="I18" s="41">
        <f t="shared" si="0"/>
        <v>0</v>
      </c>
      <c r="J18" s="41">
        <f>(E18+F18)*Settings!$B$4</f>
        <v>0</v>
      </c>
      <c r="K18" s="41">
        <f>I18*Settings!$B$6</f>
        <v>0</v>
      </c>
      <c r="L18" s="40"/>
      <c r="M18" s="40"/>
      <c r="N18" s="41">
        <f t="shared" si="1"/>
        <v>0</v>
      </c>
      <c r="O18" s="45">
        <f>I18+(E18+F18)*Settings!$B$5+I18*Settings!$B$7</f>
        <v>0</v>
      </c>
    </row>
    <row r="19" spans="1:15" hidden="1" x14ac:dyDescent="0.3">
      <c r="A19" s="44"/>
      <c r="B19" s="38"/>
      <c r="C19" s="38"/>
      <c r="D19" s="39"/>
      <c r="E19" s="40"/>
      <c r="F19" s="40"/>
      <c r="G19" s="40"/>
      <c r="H19" s="40"/>
      <c r="I19" s="41">
        <f t="shared" si="0"/>
        <v>0</v>
      </c>
      <c r="J19" s="41">
        <f>(E19+F19)*Settings!$B$4</f>
        <v>0</v>
      </c>
      <c r="K19" s="41">
        <f>I19*Settings!$B$6</f>
        <v>0</v>
      </c>
      <c r="L19" s="40"/>
      <c r="M19" s="40"/>
      <c r="N19" s="41">
        <f t="shared" si="1"/>
        <v>0</v>
      </c>
      <c r="O19" s="45">
        <f>I19+(E19+F19)*Settings!$B$5+I19*Settings!$B$7</f>
        <v>0</v>
      </c>
    </row>
    <row r="20" spans="1:15" hidden="1" x14ac:dyDescent="0.3">
      <c r="A20" s="44"/>
      <c r="B20" s="38"/>
      <c r="C20" s="38"/>
      <c r="D20" s="39"/>
      <c r="E20" s="40"/>
      <c r="F20" s="40"/>
      <c r="G20" s="40"/>
      <c r="H20" s="40"/>
      <c r="I20" s="41">
        <f t="shared" si="0"/>
        <v>0</v>
      </c>
      <c r="J20" s="41">
        <f>(E20+F20)*Settings!$B$4</f>
        <v>0</v>
      </c>
      <c r="K20" s="41">
        <f>I20*Settings!$B$6</f>
        <v>0</v>
      </c>
      <c r="L20" s="40"/>
      <c r="M20" s="40"/>
      <c r="N20" s="41">
        <f t="shared" si="1"/>
        <v>0</v>
      </c>
      <c r="O20" s="45">
        <f>I20+(E20+F20)*Settings!$B$5+I20*Settings!$B$7</f>
        <v>0</v>
      </c>
    </row>
    <row r="21" spans="1:15" hidden="1" x14ac:dyDescent="0.3">
      <c r="A21" s="44"/>
      <c r="B21" s="38"/>
      <c r="C21" s="38"/>
      <c r="D21" s="39"/>
      <c r="E21" s="40"/>
      <c r="F21" s="40"/>
      <c r="G21" s="40"/>
      <c r="H21" s="40"/>
      <c r="I21" s="41">
        <f t="shared" si="0"/>
        <v>0</v>
      </c>
      <c r="J21" s="41">
        <f>(E21+F21)*Settings!$B$4</f>
        <v>0</v>
      </c>
      <c r="K21" s="41">
        <f>I21*Settings!$B$6</f>
        <v>0</v>
      </c>
      <c r="L21" s="40"/>
      <c r="M21" s="40"/>
      <c r="N21" s="41">
        <f t="shared" si="1"/>
        <v>0</v>
      </c>
      <c r="O21" s="45">
        <f>I21+(E21+F21)*Settings!$B$5+I21*Settings!$B$7</f>
        <v>0</v>
      </c>
    </row>
    <row r="22" spans="1:15" hidden="1" x14ac:dyDescent="0.3">
      <c r="A22" s="44"/>
      <c r="B22" s="38"/>
      <c r="C22" s="38"/>
      <c r="D22" s="39"/>
      <c r="E22" s="40"/>
      <c r="F22" s="40"/>
      <c r="G22" s="40"/>
      <c r="H22" s="40"/>
      <c r="I22" s="41">
        <f t="shared" si="0"/>
        <v>0</v>
      </c>
      <c r="J22" s="41">
        <f>(E22+F22)*Settings!$B$4</f>
        <v>0</v>
      </c>
      <c r="K22" s="41">
        <f>I22*Settings!$B$6</f>
        <v>0</v>
      </c>
      <c r="L22" s="40"/>
      <c r="M22" s="40"/>
      <c r="N22" s="41">
        <f t="shared" si="1"/>
        <v>0</v>
      </c>
      <c r="O22" s="45">
        <f>I22+(E22+F22)*Settings!$B$5+I22*Settings!$B$7</f>
        <v>0</v>
      </c>
    </row>
    <row r="23" spans="1:15" hidden="1" x14ac:dyDescent="0.3">
      <c r="A23" s="44"/>
      <c r="B23" s="38"/>
      <c r="C23" s="38"/>
      <c r="D23" s="39"/>
      <c r="E23" s="40"/>
      <c r="F23" s="40"/>
      <c r="G23" s="40"/>
      <c r="H23" s="40"/>
      <c r="I23" s="41">
        <f t="shared" si="0"/>
        <v>0</v>
      </c>
      <c r="J23" s="41">
        <f>(E23+F23)*Settings!$B$4</f>
        <v>0</v>
      </c>
      <c r="K23" s="41">
        <f>I23*Settings!$B$6</f>
        <v>0</v>
      </c>
      <c r="L23" s="40"/>
      <c r="M23" s="40"/>
      <c r="N23" s="41">
        <f t="shared" si="1"/>
        <v>0</v>
      </c>
      <c r="O23" s="45">
        <f>I23+(E23+F23)*Settings!$B$5+I23*Settings!$B$7</f>
        <v>0</v>
      </c>
    </row>
    <row r="24" spans="1:15" hidden="1" x14ac:dyDescent="0.3">
      <c r="A24" s="44"/>
      <c r="B24" s="38"/>
      <c r="C24" s="38"/>
      <c r="D24" s="39"/>
      <c r="E24" s="40"/>
      <c r="F24" s="40"/>
      <c r="G24" s="40"/>
      <c r="H24" s="40"/>
      <c r="I24" s="41">
        <f t="shared" si="0"/>
        <v>0</v>
      </c>
      <c r="J24" s="41">
        <f>(E24+F24)*Settings!$B$4</f>
        <v>0</v>
      </c>
      <c r="K24" s="41">
        <f>I24*Settings!$B$6</f>
        <v>0</v>
      </c>
      <c r="L24" s="40"/>
      <c r="M24" s="40"/>
      <c r="N24" s="41">
        <f t="shared" si="1"/>
        <v>0</v>
      </c>
      <c r="O24" s="45">
        <f>I24+(E24+F24)*Settings!$B$5+I24*Settings!$B$7</f>
        <v>0</v>
      </c>
    </row>
    <row r="25" spans="1:15" x14ac:dyDescent="0.3">
      <c r="A25" s="44"/>
      <c r="B25" s="38"/>
      <c r="C25" s="38"/>
      <c r="D25" s="39"/>
      <c r="E25" s="40"/>
      <c r="F25" s="40"/>
      <c r="G25" s="40"/>
      <c r="H25" s="40"/>
      <c r="I25" s="41">
        <f t="shared" si="0"/>
        <v>0</v>
      </c>
      <c r="J25" s="41">
        <f>(E25+F25)*Settings!$B$4</f>
        <v>0</v>
      </c>
      <c r="K25" s="41">
        <f>I25*Settings!$B$6</f>
        <v>0</v>
      </c>
      <c r="L25" s="40"/>
      <c r="M25" s="40"/>
      <c r="N25" s="41">
        <f t="shared" si="1"/>
        <v>0</v>
      </c>
      <c r="O25" s="45">
        <f>I25+(E25+F25)*Settings!$B$5+I25*Settings!$B$7</f>
        <v>0</v>
      </c>
    </row>
    <row r="26" spans="1:15" x14ac:dyDescent="0.3">
      <c r="A26" s="44"/>
      <c r="B26" s="38"/>
      <c r="C26" s="38"/>
      <c r="D26" s="39"/>
      <c r="E26" s="40"/>
      <c r="F26" s="40"/>
      <c r="G26" s="40"/>
      <c r="H26" s="40"/>
      <c r="I26" s="41">
        <f t="shared" si="0"/>
        <v>0</v>
      </c>
      <c r="J26" s="41">
        <f>(E26+F26)*Settings!$B$4</f>
        <v>0</v>
      </c>
      <c r="K26" s="41">
        <f>I26*Settings!$B$6</f>
        <v>0</v>
      </c>
      <c r="L26" s="40"/>
      <c r="M26" s="40"/>
      <c r="N26" s="41">
        <f t="shared" si="1"/>
        <v>0</v>
      </c>
      <c r="O26" s="45">
        <f>I26+(E26+F26)*Settings!$B$5+I26*Settings!$B$7</f>
        <v>0</v>
      </c>
    </row>
    <row r="27" spans="1:15" ht="15" thickBot="1" x14ac:dyDescent="0.35">
      <c r="A27" s="46" t="s">
        <v>40</v>
      </c>
      <c r="B27" s="47"/>
      <c r="C27" s="47"/>
      <c r="D27" s="47"/>
      <c r="E27" s="48">
        <f t="shared" ref="E27:O27" si="2">SUM(E7:E26)</f>
        <v>80000</v>
      </c>
      <c r="F27" s="48">
        <f t="shared" si="2"/>
        <v>3500</v>
      </c>
      <c r="G27" s="48">
        <f t="shared" si="2"/>
        <v>18500</v>
      </c>
      <c r="H27" s="48">
        <f t="shared" si="2"/>
        <v>4800</v>
      </c>
      <c r="I27" s="48">
        <f t="shared" si="2"/>
        <v>106800</v>
      </c>
      <c r="J27" s="48">
        <f t="shared" si="2"/>
        <v>10020</v>
      </c>
      <c r="K27" s="48">
        <f t="shared" si="2"/>
        <v>801</v>
      </c>
      <c r="L27" s="48">
        <f t="shared" si="2"/>
        <v>3100</v>
      </c>
      <c r="M27" s="48">
        <f t="shared" si="2"/>
        <v>370</v>
      </c>
      <c r="N27" s="48">
        <f t="shared" si="2"/>
        <v>92509</v>
      </c>
      <c r="O27" s="49">
        <f t="shared" si="2"/>
        <v>120291</v>
      </c>
    </row>
  </sheetData>
  <mergeCells count="3">
    <mergeCell ref="A1:O1"/>
    <mergeCell ref="A27:D27"/>
    <mergeCell ref="A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showGridLines="0" workbookViewId="0"/>
  </sheetViews>
  <sheetFormatPr defaultRowHeight="14.4" x14ac:dyDescent="0.3"/>
  <cols>
    <col min="1" max="1" width="24" customWidth="1"/>
    <col min="2" max="3" width="12" customWidth="1"/>
    <col min="4" max="4" width="70" customWidth="1"/>
  </cols>
  <sheetData>
    <row r="1" spans="1:4" ht="24" customHeight="1" x14ac:dyDescent="0.3">
      <c r="A1" s="7" t="s">
        <v>41</v>
      </c>
      <c r="B1" s="8"/>
      <c r="C1" s="8"/>
      <c r="D1" s="8"/>
    </row>
    <row r="2" spans="1:4" ht="30" customHeight="1" x14ac:dyDescent="0.3">
      <c r="A2" s="9" t="s">
        <v>42</v>
      </c>
      <c r="B2" s="8"/>
      <c r="C2" s="8"/>
      <c r="D2" s="8"/>
    </row>
    <row r="3" spans="1:4" ht="34.049999999999997" customHeight="1" x14ac:dyDescent="0.3">
      <c r="A3" s="2" t="s">
        <v>43</v>
      </c>
      <c r="B3" s="2" t="s">
        <v>44</v>
      </c>
      <c r="C3" s="2" t="s">
        <v>45</v>
      </c>
      <c r="D3" s="2" t="s">
        <v>46</v>
      </c>
    </row>
    <row r="4" spans="1:4" x14ac:dyDescent="0.3">
      <c r="A4" s="3" t="s">
        <v>47</v>
      </c>
      <c r="B4" s="4">
        <v>0.12</v>
      </c>
      <c r="C4" s="5" t="s">
        <v>48</v>
      </c>
      <c r="D4" s="5" t="s">
        <v>49</v>
      </c>
    </row>
    <row r="5" spans="1:4" x14ac:dyDescent="0.3">
      <c r="A5" s="3" t="s">
        <v>50</v>
      </c>
      <c r="B5" s="4">
        <v>0.12</v>
      </c>
      <c r="C5" s="5" t="s">
        <v>48</v>
      </c>
      <c r="D5" s="5" t="s">
        <v>49</v>
      </c>
    </row>
    <row r="6" spans="1:4" x14ac:dyDescent="0.3">
      <c r="A6" s="3" t="s">
        <v>51</v>
      </c>
      <c r="B6" s="4">
        <v>7.4999999999999997E-3</v>
      </c>
      <c r="C6" s="5" t="s">
        <v>48</v>
      </c>
      <c r="D6" s="5" t="s">
        <v>52</v>
      </c>
    </row>
    <row r="7" spans="1:4" x14ac:dyDescent="0.3">
      <c r="A7" s="3" t="s">
        <v>53</v>
      </c>
      <c r="B7" s="4">
        <v>3.2500000000000001E-2</v>
      </c>
      <c r="C7" s="5" t="s">
        <v>48</v>
      </c>
      <c r="D7" s="5" t="s">
        <v>52</v>
      </c>
    </row>
    <row r="8" spans="1:4" x14ac:dyDescent="0.3">
      <c r="A8" s="3" t="s">
        <v>54</v>
      </c>
      <c r="B8" s="6" t="s">
        <v>55</v>
      </c>
      <c r="C8" s="5" t="s">
        <v>56</v>
      </c>
      <c r="D8" s="5" t="s">
        <v>57</v>
      </c>
    </row>
    <row r="9" spans="1:4" x14ac:dyDescent="0.3">
      <c r="A9" s="3" t="s">
        <v>58</v>
      </c>
      <c r="B9" s="6" t="s">
        <v>59</v>
      </c>
      <c r="C9" s="5" t="s">
        <v>56</v>
      </c>
      <c r="D9" s="5" t="s">
        <v>52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0E8E-18E9-4FED-ACEC-622788B07E80}">
  <sheetPr>
    <outlinePr summaryBelow="0" summaryRight="0"/>
  </sheetPr>
  <dimension ref="A1:Z1000"/>
  <sheetViews>
    <sheetView showGridLines="0" workbookViewId="0">
      <selection activeCell="F29" sqref="F29:I30"/>
    </sheetView>
  </sheetViews>
  <sheetFormatPr defaultColWidth="14.44140625" defaultRowHeight="15" customHeight="1" x14ac:dyDescent="0.3"/>
  <cols>
    <col min="1" max="26" width="11.109375" style="12" customWidth="1"/>
    <col min="27" max="16384" width="14.44140625" style="12"/>
  </cols>
  <sheetData>
    <row r="1" spans="1:26" ht="14.4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6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6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4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customHeight="1" x14ac:dyDescent="0.3">
      <c r="A4" s="13"/>
      <c r="B4" s="13"/>
      <c r="C4" s="13"/>
      <c r="D4" s="13"/>
      <c r="E4" s="13"/>
      <c r="F4" s="15"/>
      <c r="G4" s="16"/>
      <c r="H4" s="16"/>
      <c r="I4" s="16"/>
      <c r="J4" s="13"/>
      <c r="K4" s="14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customHeight="1" x14ac:dyDescent="0.3">
      <c r="A5" s="13"/>
      <c r="B5" s="13"/>
      <c r="C5" s="13"/>
      <c r="D5" s="13"/>
      <c r="E5" s="13"/>
      <c r="F5" s="16"/>
      <c r="G5" s="16"/>
      <c r="H5" s="16"/>
      <c r="I5" s="16"/>
      <c r="J5" s="13"/>
      <c r="K5" s="14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customHeight="1" x14ac:dyDescent="0.3">
      <c r="A6" s="13"/>
      <c r="B6" s="13"/>
      <c r="C6" s="13"/>
      <c r="D6" s="13"/>
      <c r="E6" s="13"/>
      <c r="F6" s="16"/>
      <c r="G6" s="16"/>
      <c r="H6" s="16"/>
      <c r="I6" s="16"/>
      <c r="J6" s="13"/>
      <c r="K6" s="1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x14ac:dyDescent="0.3">
      <c r="A7" s="13"/>
      <c r="B7" s="13"/>
      <c r="C7" s="13"/>
      <c r="D7" s="13"/>
      <c r="E7" s="13"/>
      <c r="F7" s="16"/>
      <c r="G7" s="16"/>
      <c r="H7" s="16"/>
      <c r="I7" s="16"/>
      <c r="J7" s="13"/>
      <c r="K7" s="14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 x14ac:dyDescent="0.3">
      <c r="A8" s="13"/>
      <c r="B8" s="13"/>
      <c r="C8" s="13"/>
      <c r="D8" s="13"/>
      <c r="E8" s="13"/>
      <c r="F8" s="16"/>
      <c r="G8" s="16"/>
      <c r="H8" s="16"/>
      <c r="I8" s="16"/>
      <c r="J8" s="13"/>
      <c r="K8" s="1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customHeight="1" x14ac:dyDescent="0.3">
      <c r="A9" s="13"/>
      <c r="B9" s="13"/>
      <c r="C9" s="13"/>
      <c r="D9" s="13"/>
      <c r="E9" s="13"/>
      <c r="F9" s="16"/>
      <c r="G9" s="16"/>
      <c r="H9" s="16"/>
      <c r="I9" s="16"/>
      <c r="J9" s="13"/>
      <c r="K9" s="14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customHeight="1" x14ac:dyDescent="0.3">
      <c r="A10" s="13"/>
      <c r="B10" s="13"/>
      <c r="C10" s="13"/>
      <c r="D10" s="13"/>
      <c r="E10" s="13"/>
      <c r="F10" s="16"/>
      <c r="G10" s="16"/>
      <c r="H10" s="16"/>
      <c r="I10" s="16"/>
      <c r="J10" s="13"/>
      <c r="K10" s="1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customHeight="1" x14ac:dyDescent="0.3">
      <c r="A11" s="13"/>
      <c r="B11" s="13"/>
      <c r="C11" s="13"/>
      <c r="D11" s="13"/>
      <c r="E11" s="13"/>
      <c r="F11" s="16"/>
      <c r="G11" s="16"/>
      <c r="H11" s="16"/>
      <c r="I11" s="16"/>
      <c r="J11" s="13"/>
      <c r="K11" s="14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customHeight="1" x14ac:dyDescent="0.3">
      <c r="A12" s="13"/>
      <c r="B12" s="13"/>
      <c r="C12" s="13"/>
      <c r="D12" s="13"/>
      <c r="E12" s="13"/>
      <c r="F12" s="16"/>
      <c r="G12" s="16"/>
      <c r="H12" s="16"/>
      <c r="I12" s="16"/>
      <c r="J12" s="13"/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 x14ac:dyDescent="0.3">
      <c r="A13" s="13"/>
      <c r="B13" s="13"/>
      <c r="C13" s="13"/>
      <c r="D13" s="13"/>
      <c r="E13" s="13"/>
      <c r="F13" s="16"/>
      <c r="G13" s="16"/>
      <c r="H13" s="16"/>
      <c r="I13" s="16"/>
      <c r="J13" s="13"/>
      <c r="K13" s="1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 x14ac:dyDescent="0.3">
      <c r="A14" s="17" t="s">
        <v>60</v>
      </c>
      <c r="B14" s="18"/>
      <c r="C14" s="18"/>
      <c r="D14" s="18"/>
      <c r="E14" s="13"/>
      <c r="F14" s="17" t="s">
        <v>61</v>
      </c>
      <c r="G14" s="18"/>
      <c r="H14" s="18"/>
      <c r="I14" s="18"/>
      <c r="J14" s="13"/>
      <c r="K14" s="14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 x14ac:dyDescent="0.3">
      <c r="A15" s="18"/>
      <c r="B15" s="18"/>
      <c r="C15" s="18"/>
      <c r="D15" s="18"/>
      <c r="E15" s="13"/>
      <c r="F15" s="18"/>
      <c r="G15" s="18"/>
      <c r="H15" s="18"/>
      <c r="I15" s="18"/>
      <c r="J15" s="13"/>
      <c r="K15" s="14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 x14ac:dyDescent="0.3">
      <c r="A16" s="19" t="s">
        <v>62</v>
      </c>
      <c r="B16" s="20"/>
      <c r="C16" s="20"/>
      <c r="D16" s="20"/>
      <c r="E16" s="21"/>
      <c r="F16" s="19" t="s">
        <v>63</v>
      </c>
      <c r="G16" s="20"/>
      <c r="H16" s="20"/>
      <c r="I16" s="20"/>
      <c r="J16" s="13"/>
      <c r="K16" s="1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 x14ac:dyDescent="0.3">
      <c r="A17" s="20"/>
      <c r="B17" s="20"/>
      <c r="C17" s="20"/>
      <c r="D17" s="20"/>
      <c r="E17" s="21"/>
      <c r="F17" s="20"/>
      <c r="G17" s="20"/>
      <c r="H17" s="20"/>
      <c r="I17" s="20"/>
      <c r="J17" s="13"/>
      <c r="K17" s="1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 x14ac:dyDescent="0.3">
      <c r="A19" s="13"/>
      <c r="B19" s="13"/>
      <c r="C19" s="22" t="s">
        <v>64</v>
      </c>
      <c r="D19" s="20"/>
      <c r="E19" s="13"/>
      <c r="F19" s="13"/>
      <c r="G19" s="13"/>
      <c r="H19" s="13"/>
      <c r="I19" s="13"/>
      <c r="J19" s="13"/>
      <c r="K19" s="1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 x14ac:dyDescent="0.3">
      <c r="A20" s="13"/>
      <c r="B20" s="13"/>
      <c r="C20" s="20"/>
      <c r="D20" s="20"/>
      <c r="E20" s="13"/>
      <c r="F20" s="13"/>
      <c r="G20" s="13"/>
      <c r="H20" s="13"/>
      <c r="I20" s="13"/>
      <c r="J20" s="13"/>
      <c r="K20" s="1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3">
      <c r="A22" s="13"/>
      <c r="B22" s="13"/>
      <c r="C22" s="22" t="s">
        <v>64</v>
      </c>
      <c r="D22" s="20"/>
      <c r="E22" s="13"/>
      <c r="F22" s="13"/>
      <c r="G22" s="13"/>
      <c r="H22" s="13"/>
      <c r="I22" s="13"/>
      <c r="J22" s="13"/>
      <c r="K22" s="14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3">
      <c r="A23" s="13"/>
      <c r="B23" s="13"/>
      <c r="C23" s="20"/>
      <c r="D23" s="20"/>
      <c r="E23" s="13"/>
      <c r="F23" s="13"/>
      <c r="G23" s="13"/>
      <c r="H23" s="13"/>
      <c r="I23" s="13"/>
      <c r="J23" s="13"/>
      <c r="K23" s="14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">
      <c r="A29" s="13"/>
      <c r="B29" s="13"/>
      <c r="C29" s="13"/>
      <c r="D29" s="13"/>
      <c r="E29" s="13"/>
      <c r="F29" s="17" t="s">
        <v>65</v>
      </c>
      <c r="G29" s="18"/>
      <c r="H29" s="18"/>
      <c r="I29" s="18"/>
      <c r="J29" s="13"/>
      <c r="K29" s="14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">
      <c r="A30" s="13"/>
      <c r="B30" s="13"/>
      <c r="C30" s="13"/>
      <c r="D30" s="13"/>
      <c r="E30" s="13"/>
      <c r="F30" s="18"/>
      <c r="G30" s="18"/>
      <c r="H30" s="18"/>
      <c r="I30" s="18"/>
      <c r="J30" s="13"/>
      <c r="K30" s="14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3"/>
      <c r="B32" s="13"/>
      <c r="C32" s="13"/>
      <c r="D32" s="13"/>
      <c r="E32" s="13"/>
      <c r="F32" s="14"/>
      <c r="G32" s="14"/>
      <c r="H32" s="14"/>
      <c r="I32" s="14"/>
      <c r="J32" s="13"/>
      <c r="K32" s="1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">
      <c r="A33" s="13"/>
      <c r="B33" s="13"/>
      <c r="C33" s="13"/>
      <c r="D33" s="13"/>
      <c r="E33" s="13"/>
      <c r="F33" s="14"/>
      <c r="G33" s="14"/>
      <c r="H33" s="14"/>
      <c r="I33" s="14"/>
      <c r="J33" s="13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">
      <c r="A36" s="17" t="s">
        <v>66</v>
      </c>
      <c r="B36" s="18"/>
      <c r="C36" s="18"/>
      <c r="D36" s="18"/>
      <c r="E36" s="13"/>
      <c r="F36" s="13"/>
      <c r="G36" s="13"/>
      <c r="H36" s="13"/>
      <c r="I36" s="13"/>
      <c r="J36" s="13"/>
      <c r="K36" s="1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18"/>
      <c r="B37" s="18"/>
      <c r="C37" s="18"/>
      <c r="D37" s="18"/>
      <c r="E37" s="13"/>
      <c r="F37" s="13"/>
      <c r="G37" s="13"/>
      <c r="H37" s="13"/>
      <c r="I37" s="13"/>
      <c r="J37" s="13"/>
      <c r="K37" s="1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4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4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">
      <c r="A46" s="17" t="s">
        <v>67</v>
      </c>
      <c r="B46" s="18"/>
      <c r="C46" s="18"/>
      <c r="D46" s="18"/>
      <c r="E46" s="13"/>
      <c r="F46" s="13"/>
      <c r="G46" s="13"/>
      <c r="H46" s="13"/>
      <c r="I46" s="13"/>
      <c r="J46" s="13"/>
      <c r="K46" s="14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">
      <c r="A47" s="18"/>
      <c r="B47" s="18"/>
      <c r="C47" s="18"/>
      <c r="D47" s="18"/>
      <c r="E47" s="13"/>
      <c r="F47" s="23"/>
      <c r="G47" s="16"/>
      <c r="H47" s="16"/>
      <c r="I47" s="16"/>
      <c r="J47" s="13"/>
      <c r="K47" s="14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3">
      <c r="A48" s="14"/>
      <c r="B48" s="14"/>
      <c r="C48" s="14"/>
      <c r="D48" s="14"/>
      <c r="E48" s="13"/>
      <c r="F48" s="16"/>
      <c r="G48" s="16"/>
      <c r="H48" s="16"/>
      <c r="I48" s="16"/>
      <c r="J48" s="13"/>
      <c r="K48" s="1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4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4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4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4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4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4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4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4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4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4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4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4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4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4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4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4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4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4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4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4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4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4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4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4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4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4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4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4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4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4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4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4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4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4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4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4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4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4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4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4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4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4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4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4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4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4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4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4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4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4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4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4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4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4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4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4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4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4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4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4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4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4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4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4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4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4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4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4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4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D2CC8637-DAA6-45C2-92A7-CFA809A188AD}"/>
    <hyperlink ref="F14" r:id="rId2" xr:uid="{6E6D7CA1-E0EB-41F8-9DC0-4064386571D7}"/>
    <hyperlink ref="C19" r:id="rId3" xr:uid="{A5470C71-B229-46DD-8CE3-36AF8759C552}"/>
    <hyperlink ref="C22" r:id="rId4" xr:uid="{67CA3BB5-1FBA-4DDE-9933-2A255E755090}"/>
    <hyperlink ref="F29" r:id="rId5" xr:uid="{11C2403C-374F-485F-B9D3-B3EF90724010}"/>
    <hyperlink ref="A36" r:id="rId6" display="Use our BEP Calculator" xr:uid="{8190F86A-A910-4598-9844-9C2A9C7530F5}"/>
    <hyperlink ref="A46" r:id="rId7" xr:uid="{368C173A-68FC-4A06-AC68-D1E268877809}"/>
    <hyperlink ref="A14:D15" r:id="rId8" display="Start a Free 14-Day Trial" xr:uid="{32643ED7-9BD7-431D-A996-FD992A9ADC58}"/>
    <hyperlink ref="F14:I15" r:id="rId9" display="Choose your next Plan" xr:uid="{B61300B7-3F95-49E2-81B4-5D33175A8DFE}"/>
    <hyperlink ref="F29:I30" r:id="rId10" display="Read our Articles &amp; Case Stories" xr:uid="{00DBAB9F-038E-42F0-B124-4E489C98BD60}"/>
    <hyperlink ref="A36:D37" r:id="rId11" display="Use our BEP Calculator" xr:uid="{967F919A-7DD3-458B-8568-BF7A39D293BF}"/>
    <hyperlink ref="A46:D47" r:id="rId12" display="Use 4 Inventory Checklists" xr:uid="{D4F4CB3B-8E95-4B15-8278-15FCDE6CECB4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India Payroll</vt:lpstr>
      <vt:lpstr>Settings</vt:lpstr>
      <vt:lpstr>Try Kladana for Free</vt:lpstr>
      <vt:lpstr>'India Payroll'!Заголовки_для_печати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dcterms:modified xsi:type="dcterms:W3CDTF">2026-03-17T11:18:42Z</dcterms:modified>
</cp:coreProperties>
</file>